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ables/table2.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7f94d5e83c64673" /></Relationships>
</file>

<file path=xl/workbook.xml><?xml version="1.0" encoding="utf-8"?>
<x:workbook xmlns:x="http://schemas.openxmlformats.org/spreadsheetml/2006/main">
  <x:sheets>
    <x:sheet xmlns:r="http://schemas.openxmlformats.org/officeDocument/2006/relationships" name="Read Me" sheetId="1" r:id="Re6247021899a46ce"/>
    <x:sheet xmlns:r="http://schemas.openxmlformats.org/officeDocument/2006/relationships" name="Policy Calculator" sheetId="2" r:id="R7864256481184b8c"/>
    <x:sheet xmlns:r="http://schemas.openxmlformats.org/officeDocument/2006/relationships" name="National Scenarios" sheetId="3" r:id="Re7bd5fb8b205492a"/>
    <x:sheet xmlns:r="http://schemas.openxmlformats.org/officeDocument/2006/relationships" name="State Dashboard" sheetId="4" r:id="Rf13f6aa4b210485b"/>
    <x:sheet xmlns:r="http://schemas.openxmlformats.org/officeDocument/2006/relationships" name="Singapore Timeline" sheetId="5" r:id="R6988bf482c024fbb"/>
    <x:sheet xmlns:r="http://schemas.openxmlformats.org/officeDocument/2006/relationships" name="Evidence Matrix" sheetId="6" r:id="R0a47b2d0574a4906"/>
    <x:sheet xmlns:r="http://schemas.openxmlformats.org/officeDocument/2006/relationships" name="Policy Models" sheetId="7" r:id="R212958c1671a4ea7"/>
    <x:sheet xmlns:r="http://schemas.openxmlformats.org/officeDocument/2006/relationships" name="Fiscal Clock" sheetId="8" r:id="R0dd658f0b7af4c3a"/>
    <x:sheet xmlns:r="http://schemas.openxmlformats.org/officeDocument/2006/relationships" name="Source Ledger" sheetId="9" r:id="R176a7a2e17e54e74"/>
    <x:sheet xmlns:r="http://schemas.openxmlformats.org/officeDocument/2006/relationships" name="Data Dictionary" sheetId="10" r:id="Re3d4db44b29c4c9f"/>
    <x:sheet xmlns:r="http://schemas.openxmlformats.org/officeDocument/2006/relationships" name="U.S. Fertility Trend" sheetId="11" r:id="Rc7e2b5277795485b"/>
    <x:sheet xmlns:r="http://schemas.openxmlformats.org/officeDocument/2006/relationships" name="First Birth Age" sheetId="12" r:id="Rf0fbabcdf3e2476a"/>
    <x:sheet xmlns:r="http://schemas.openxmlformats.org/officeDocument/2006/relationships" name="Childlessness" sheetId="13" r:id="R26625da4e01a47ea"/>
    <x:sheet xmlns:r="http://schemas.openxmlformats.org/officeDocument/2006/relationships" name="Birth Order" sheetId="14" r:id="R9e0fe99fc6be435c"/>
    <x:sheet xmlns:r="http://schemas.openxmlformats.org/officeDocument/2006/relationships" name="Childcare CPI" sheetId="15" r:id="R0c6cb90c62ed4a9f"/>
    <x:sheet xmlns:r="http://schemas.openxmlformats.org/officeDocument/2006/relationships" name="Study Registry" sheetId="16" r:id="R1416fa59fbe6492b"/>
    <x:sheet xmlns:r="http://schemas.openxmlformats.org/officeDocument/2006/relationships" name="Fiscal Context" sheetId="17" r:id="Ra460372514964a9c"/>
    <x:sheet xmlns:r="http://schemas.openxmlformats.org/officeDocument/2006/relationships" name="Key Findings" sheetId="18" r:id="R8d555b2c00754641"/>
    <x:sheet xmlns:r="http://schemas.openxmlformats.org/officeDocument/2006/relationships" name="Preferences &amp; Constraints" sheetId="19" r:id="Rfe1ddb5da28d42f7"/>
    <x:sheet xmlns:r="http://schemas.openxmlformats.org/officeDocument/2006/relationships" name="Policy Scorecard" sheetId="20" r:id="Re0e4f44fac1a42d4"/>
    <x:sheet xmlns:r="http://schemas.openxmlformats.org/officeDocument/2006/relationships" name="International Cases" sheetId="21" r:id="R612bb6202e9a449f"/>
    <x:sheet xmlns:r="http://schemas.openxmlformats.org/officeDocument/2006/relationships" name="SSA Fertility" sheetId="22" r:id="R79d2741a5f454b8a"/>
    <x:sheet xmlns:r="http://schemas.openxmlformats.org/officeDocument/2006/relationships" name="SSA Immigration" sheetId="23" r:id="Rb96769678bf04e8b"/>
    <x:sheet xmlns:r="http://schemas.openxmlformats.org/officeDocument/2006/relationships" name="CBO Demographics" sheetId="24" r:id="R1747669a6ea14e79"/>
    <x:sheet xmlns:r="http://schemas.openxmlformats.org/officeDocument/2006/relationships" name="Policy Timing" sheetId="25" r:id="R62c252c475624b9f"/>
    <x:sheet xmlns:r="http://schemas.openxmlformats.org/officeDocument/2006/relationships" name="Demographic Levers" sheetId="26" r:id="R929fca06115a4579"/>
    <x:sheet xmlns:r="http://schemas.openxmlformats.org/officeDocument/2006/relationships" name="Methodology" sheetId="27" r:id="R8512b7fd61b6487f"/>
    <x:sheet xmlns:r="http://schemas.openxmlformats.org/officeDocument/2006/relationships" name="Revision Log" sheetId="28" r:id="Rac6c0942e68940aa"/>
    <x:sheet xmlns:r="http://schemas.openxmlformats.org/officeDocument/2006/relationships" name="Quality Checks" sheetId="29" r:id="Rd19bd1359da3497d"/>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
    <x:numFmt numFmtId="201" formatCode="0.0000"/>
    <x:numFmt numFmtId="202" formatCode="$#,##0"/>
    <x:numFmt numFmtId="203" formatCode="0"/>
    <x:numFmt numFmtId="204" formatCode="0.0%"/>
    <x:numFmt numFmtId="205" formatCode="0.00%"/>
    <x:numFmt numFmtId="206" formatCode="$0.0,,,&quot;B&quot;"/>
    <x:numFmt numFmtId="207" formatCode="0.0"/>
    <x:numFmt numFmtId="208" formatCode="S$#,##0"/>
    <x:numFmt numFmtId="209" formatCode="0.000"/>
    <x:numFmt numFmtId="210" formatCode="0%"/>
  </x:numFmts>
  <x:fonts count="7">
    <x:font>
      <x:sz val="11"/>
      <x:name val="Carlito"/>
    </x:font>
    <x:font>
      <x:b/>
      <x:sz val="18"/>
      <x:color rgb="FFFFFFFF"/>
      <x:name val="Carlito"/>
    </x:font>
    <x:font>
      <x:i/>
      <x:sz val="11"/>
      <x:color rgb="FF60736C"/>
      <x:name val="Carlito"/>
    </x:font>
    <x:font>
      <x:b/>
      <x:sz val="11"/>
      <x:color rgb="FFFFFFFF"/>
      <x:name val="Carlito"/>
    </x:font>
    <x:font>
      <x:sz val="11"/>
      <x:color rgb="FF0B2630"/>
      <x:name val="Carlito"/>
    </x:font>
    <x:font>
      <x:b/>
      <x:sz val="11"/>
      <x:color rgb="FF0B2630"/>
      <x:name val="Carlito"/>
    </x:font>
    <x:font>
      <x:i/>
      <x:sz val="11"/>
      <x:color rgb="FF0B2630"/>
      <x:name val="Carlito"/>
    </x:font>
  </x:fonts>
  <x:fills count="8">
    <x:fill>
      <x:patternFill patternType="none"/>
    </x:fill>
    <x:fill>
      <x:patternFill patternType="gray125"/>
    </x:fill>
    <x:fill>
      <x:patternFill patternType="solid">
        <x:fgColor rgb="FF0B2630"/>
      </x:patternFill>
    </x:fill>
    <x:fill>
      <x:patternFill patternType="solid">
        <x:fgColor rgb="FFEAF4EF"/>
      </x:patternFill>
    </x:fill>
    <x:fill>
      <x:patternFill patternType="solid">
        <x:fgColor rgb="FF087653"/>
      </x:patternFill>
    </x:fill>
    <x:fill>
      <x:patternFill patternType="solid">
        <x:fgColor rgb="FFF7F2E7"/>
      </x:patternFill>
    </x:fill>
    <x:fill>
      <x:patternFill patternType="solid">
        <x:fgColor rgb="FFDDF0E8"/>
      </x:patternFill>
    </x:fill>
    <x:fill>
      <x:patternFill patternType="solid">
        <x:fgColor rgb="FFF7FAF8"/>
      </x:patternFill>
    </x:fill>
  </x:fills>
  <x:borders count="17">
    <x:border/>
    <x:border>
      <x:right style="thin">
        <x:color rgb="FFD3E6DE"/>
      </x:right>
    </x:border>
    <x:border>
      <x:left style="thin">
        <x:color rgb="FFD3E6DE"/>
      </x:left>
    </x:border>
    <x:border>
      <x:left style="thin">
        <x:color rgb="FFD3E6DE"/>
      </x:left>
      <x:right style="thin">
        <x:color rgb="FFD3E6DE"/>
      </x:right>
    </x:border>
    <x:border>
      <x:left style="thin">
        <x:color rgb="FFD7E4DE"/>
      </x:left>
      <x:top style="thin">
        <x:color rgb="FFD7E4DE"/>
      </x:top>
    </x:border>
    <x:border>
      <x:top style="thin">
        <x:color rgb="FFD7E4DE"/>
      </x:top>
    </x:border>
    <x:border>
      <x:right style="thin">
        <x:color rgb="FFD7E4DE"/>
      </x:right>
      <x:top style="thin">
        <x:color rgb="FFD7E4DE"/>
      </x:top>
    </x:border>
    <x:border>
      <x:left style="thin">
        <x:color rgb="FFD7E4DE"/>
      </x:left>
    </x:border>
    <x:border>
      <x:right style="thin">
        <x:color rgb="FFD7E4DE"/>
      </x:right>
    </x:border>
    <x:border>
      <x:left style="thin">
        <x:color rgb="FFD7E4DE"/>
      </x:left>
      <x:bottom style="thin">
        <x:color rgb="FFD7E4DE"/>
      </x:bottom>
    </x:border>
    <x:border>
      <x:bottom style="thin">
        <x:color rgb="FFD7E4DE"/>
      </x:bottom>
    </x:border>
    <x:border>
      <x:right style="thin">
        <x:color rgb="FFD7E4DE"/>
      </x:right>
      <x:bottom style="thin">
        <x:color rgb="FFD7E4DE"/>
      </x:bottom>
    </x:border>
    <x:border>
      <x:left style="thin">
        <x:color rgb="FF8BBDAA"/>
      </x:left>
      <x:right style="thin">
        <x:color rgb="FF8BBDAA"/>
      </x:right>
      <x:top style="thin">
        <x:color rgb="FF8BBDAA"/>
      </x:top>
    </x:border>
    <x:border>
      <x:left style="thin">
        <x:color rgb="FF8BBDAA"/>
      </x:left>
      <x:right style="thin">
        <x:color rgb="FF8BBDAA"/>
      </x:right>
    </x:border>
    <x:border>
      <x:left style="thin">
        <x:color rgb="FF8BBDAA"/>
      </x:left>
      <x:right style="thin">
        <x:color rgb="FF8BBDAA"/>
      </x:right>
      <x:bottom style="thin">
        <x:color rgb="FF8BBDAA"/>
      </x:bottom>
    </x:border>
    <x:border>
      <x:right style="thin">
        <x:color rgb="FFD7E4DE"/>
      </x:right>
      <x:top style="thin">
        <x:color rgb="FFD7E4DE"/>
      </x:top>
      <x:bottom style="thin">
        <x:color rgb="FFD7E4DE"/>
      </x:bottom>
    </x:border>
    <x:border>
      <x:left style="thin">
        <x:color rgb="FFD7E4DE"/>
      </x:left>
      <x:top style="thin">
        <x:color rgb="FFD7E4DE"/>
      </x:top>
      <x:bottom style="thin">
        <x:color rgb="FFD7E4DE"/>
      </x:bottom>
    </x:border>
  </x:borders>
  <x:cellStyleXfs count="1">
    <x:xf numFmtId="0" fontId="0" fillId="0" borderId="0"/>
  </x:cellStyleXfs>
  <x:cellXfs count="10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2" xfId="0" applyNumberFormat="1" applyFont="1" applyFill="1" applyBorder="1"/>
    <x:xf numFmtId="0" fontId="3" fillId="4" borderId="1" xfId="0" applyNumberFormat="1" applyFont="1" applyFill="1" applyBorder="1" applyAlignment="1">
      <x:alignment wrapText="1"/>
    </x:xf>
    <x:xf numFmtId="0" fontId="3" fillId="4" borderId="2" xfId="0" applyNumberFormat="1" applyFont="1" applyFill="1" applyBorder="1" applyAlignment="1">
      <x:alignment wrapText="1"/>
    </x:xf>
    <x:xf numFmtId="0" fontId="3" fillId="4" borderId="1" xfId="0" applyNumberFormat="1" applyFont="1" applyFill="1" applyBorder="1" applyAlignment="1">
      <x:alignment vertical="center" wrapText="1"/>
    </x:xf>
    <x:xf numFmtId="0" fontId="3" fillId="4" borderId="2" xfId="0" applyNumberFormat="1" applyFont="1" applyFill="1" applyBorder="1" applyAlignment="1">
      <x:alignment vertical="center" wrapText="1"/>
    </x:xf>
    <x:xf numFmtId="200" fontId="0" fillId="0" borderId="0" xfId="0" applyNumberFormat="1" applyFont="1" applyFill="1" applyBorder="1"/>
    <x:xf numFmtId="201" fontId="0" fillId="0" borderId="0" xfId="0" applyNumberFormat="1" applyFont="1" applyFill="1" applyBorder="1"/>
    <x:xf numFmtId="202" fontId="0" fillId="0" borderId="0" xfId="0" applyNumberFormat="1" applyFont="1" applyFill="1" applyBorder="1"/>
    <x:xf numFmtId="0" fontId="3" fillId="4" borderId="3" xfId="0" applyNumberFormat="1" applyFont="1" applyFill="1" applyBorder="1"/>
    <x:xf numFmtId="0" fontId="3" fillId="4" borderId="3" xfId="0" applyNumberFormat="1" applyFont="1" applyFill="1" applyBorder="1" applyAlignment="1">
      <x:alignment wrapText="1"/>
    </x:xf>
    <x:xf numFmtId="0" fontId="3" fillId="4" borderId="3"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4" xfId="0" applyNumberFormat="1" applyFont="1" applyFill="1" applyBorder="1"/>
    <x:xf numFmtId="0" fontId="4" fillId="5" borderId="5" xfId="0" applyNumberFormat="1" applyFont="1" applyFill="1" applyBorder="1"/>
    <x:xf numFmtId="0" fontId="4" fillId="5" borderId="6" xfId="0" applyNumberFormat="1" applyFont="1" applyFill="1" applyBorder="1"/>
    <x:xf numFmtId="0" fontId="4" fillId="5" borderId="7" xfId="0" applyNumberFormat="1" applyFont="1" applyFill="1" applyBorder="1"/>
    <x:xf numFmtId="0" fontId="4" fillId="5" borderId="8" xfId="0" applyNumberFormat="1" applyFont="1" applyFill="1" applyBorder="1"/>
    <x:xf numFmtId="0" fontId="4" fillId="5" borderId="9" xfId="0" applyNumberFormat="1" applyFont="1" applyFill="1" applyBorder="1"/>
    <x:xf numFmtId="0" fontId="4" fillId="5" borderId="10" xfId="0" applyNumberFormat="1" applyFont="1" applyFill="1" applyBorder="1"/>
    <x:xf numFmtId="0" fontId="4" fillId="5" borderId="11" xfId="0" applyNumberFormat="1" applyFont="1" applyFill="1" applyBorder="1"/>
    <x:xf numFmtId="0" fontId="4" fillId="5" borderId="4" xfId="0" applyNumberFormat="1" applyFont="1" applyFill="1" applyBorder="1" applyAlignment="1">
      <x:alignment wrapText="1"/>
    </x:xf>
    <x:xf numFmtId="0" fontId="4" fillId="5" borderId="5" xfId="0" applyNumberFormat="1" applyFont="1" applyFill="1" applyBorder="1" applyAlignment="1">
      <x:alignment wrapText="1"/>
    </x:xf>
    <x:xf numFmtId="0" fontId="4" fillId="5" borderId="6" xfId="0" applyNumberFormat="1" applyFont="1" applyFill="1" applyBorder="1" applyAlignment="1">
      <x:alignment wrapText="1"/>
    </x:xf>
    <x:xf numFmtId="0" fontId="4" fillId="5" borderId="7" xfId="0" applyNumberFormat="1" applyFont="1" applyFill="1" applyBorder="1" applyAlignment="1">
      <x:alignment wrapText="1"/>
    </x:xf>
    <x:xf numFmtId="0" fontId="4" fillId="5" borderId="0" xfId="0" applyNumberFormat="1" applyFont="1" applyFill="1" applyBorder="1" applyAlignment="1">
      <x:alignment wrapText="1"/>
    </x:xf>
    <x:xf numFmtId="0" fontId="4" fillId="5" borderId="8" xfId="0" applyNumberFormat="1" applyFont="1" applyFill="1" applyBorder="1" applyAlignment="1">
      <x:alignment wrapText="1"/>
    </x:xf>
    <x:xf numFmtId="0" fontId="4" fillId="5" borderId="9" xfId="0" applyNumberFormat="1" applyFont="1" applyFill="1" applyBorder="1" applyAlignment="1">
      <x:alignment wrapText="1"/>
    </x:xf>
    <x:xf numFmtId="0" fontId="4" fillId="5" borderId="10" xfId="0" applyNumberFormat="1" applyFont="1" applyFill="1" applyBorder="1" applyAlignment="1">
      <x:alignment wrapText="1"/>
    </x:xf>
    <x:xf numFmtId="0" fontId="4" fillId="5" borderId="11" xfId="0" applyNumberFormat="1" applyFont="1" applyFill="1" applyBorder="1" applyAlignment="1">
      <x:alignment wrapText="1"/>
    </x:xf>
    <x:xf numFmtId="0" fontId="4" fillId="5" borderId="4" xfId="0" applyNumberFormat="1" applyFont="1" applyFill="1" applyBorder="1" applyAlignment="1">
      <x:alignment vertical="top" wrapText="1"/>
    </x:xf>
    <x:xf numFmtId="0" fontId="4" fillId="5" borderId="5" xfId="0" applyNumberFormat="1" applyFont="1" applyFill="1" applyBorder="1" applyAlignment="1">
      <x:alignment vertical="top" wrapText="1"/>
    </x:xf>
    <x:xf numFmtId="0" fontId="4" fillId="5" borderId="6" xfId="0" applyNumberFormat="1" applyFont="1" applyFill="1" applyBorder="1" applyAlignment="1">
      <x:alignment vertical="top" wrapText="1"/>
    </x:xf>
    <x:xf numFmtId="0" fontId="4" fillId="5" borderId="7"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4" fillId="5" borderId="8" xfId="0" applyNumberFormat="1" applyFont="1" applyFill="1" applyBorder="1" applyAlignment="1">
      <x:alignment vertical="top" wrapText="1"/>
    </x:xf>
    <x:xf numFmtId="0" fontId="4" fillId="5" borderId="9" xfId="0" applyNumberFormat="1" applyFont="1" applyFill="1" applyBorder="1" applyAlignment="1">
      <x:alignment vertical="top" wrapText="1"/>
    </x:xf>
    <x:xf numFmtId="0" fontId="4" fillId="5" borderId="10" xfId="0" applyNumberFormat="1" applyFont="1" applyFill="1" applyBorder="1" applyAlignment="1">
      <x:alignment vertical="top" wrapText="1"/>
    </x:xf>
    <x:xf numFmtId="0" fontId="4" fillId="5" borderId="11" xfId="0" applyNumberFormat="1" applyFont="1" applyFill="1" applyBorder="1" applyAlignment="1">
      <x:alignment vertical="top" wrapText="1"/>
    </x:xf>
    <x:xf numFmtId="0" fontId="5" fillId="3" borderId="0" xfId="0" applyNumberFormat="1" applyFont="1" applyFill="1" applyBorder="1"/>
    <x:xf numFmtId="0" fontId="5" fillId="3" borderId="10" xfId="0" applyNumberFormat="1" applyFont="1" applyFill="1" applyBorder="1"/>
    <x:xf numFmtId="0" fontId="5" fillId="3" borderId="10" xfId="0" applyNumberFormat="1" applyFont="1" applyFill="1" applyBorder="1" applyAlignment="1">
      <x:alignment wrapText="1"/>
    </x:xf>
    <x:xf numFmtId="0" fontId="5" fillId="3" borderId="10" xfId="0" applyNumberFormat="1" applyFont="1" applyFill="1" applyBorder="1" applyAlignment="1">
      <x:alignment vertical="center" wrapText="1"/>
    </x:xf>
    <x:xf numFmtId="0" fontId="6" fillId="3" borderId="0" xfId="0" applyNumberFormat="1" applyFont="1" applyFill="1" applyBorder="1"/>
    <x:xf numFmtId="0" fontId="6" fillId="3" borderId="0" xfId="0" applyNumberFormat="1" applyFont="1" applyFill="1" applyBorder="1" applyAlignment="1">
      <x:alignment wrapText="1"/>
    </x:xf>
    <x:xf numFmtId="0" fontId="0" fillId="6" borderId="0" xfId="0" applyNumberFormat="1" applyFont="1" applyFill="1" applyBorder="1"/>
    <x:xf numFmtId="0" fontId="5" fillId="6" borderId="0" xfId="0" applyNumberFormat="1" applyFont="1" applyFill="1" applyBorder="1"/>
    <x:xf numFmtId="0" fontId="5" fillId="6" borderId="12" xfId="0" applyNumberFormat="1" applyFont="1" applyFill="1" applyBorder="1"/>
    <x:xf numFmtId="0" fontId="5" fillId="6" borderId="13" xfId="0" applyNumberFormat="1" applyFont="1" applyFill="1" applyBorder="1"/>
    <x:xf numFmtId="0" fontId="5" fillId="6" borderId="14" xfId="0" applyNumberFormat="1" applyFont="1" applyFill="1" applyBorder="1"/>
    <x:xf numFmtId="200" fontId="5" fillId="6" borderId="12" xfId="0" applyNumberFormat="1" applyFont="1" applyFill="1" applyBorder="1"/>
    <x:xf numFmtId="202" fontId="5" fillId="6" borderId="13" xfId="0" applyNumberFormat="1" applyFont="1" applyFill="1" applyBorder="1"/>
    <x:xf numFmtId="203" fontId="5" fillId="6" borderId="13" xfId="0" applyNumberFormat="1" applyFont="1" applyFill="1" applyBorder="1"/>
    <x:xf numFmtId="204" fontId="5" fillId="6" borderId="13" xfId="0" applyNumberFormat="1" applyFont="1" applyFill="1" applyBorder="1"/>
    <x:xf numFmtId="204" fontId="5" fillId="6" borderId="14" xfId="0" applyNumberFormat="1" applyFont="1" applyFill="1" applyBorder="1"/>
    <x:xf numFmtId="205" fontId="0" fillId="0" borderId="0" xfId="0" applyNumberFormat="1" applyFont="1" applyFill="1" applyBorder="1"/>
    <x:xf numFmtId="0" fontId="0" fillId="7" borderId="0" xfId="0" applyNumberFormat="1" applyFont="1" applyFill="1" applyBorder="1"/>
    <x:xf numFmtId="202" fontId="0" fillId="7" borderId="0" xfId="0" applyNumberFormat="1" applyFont="1" applyFill="1" applyBorder="1"/>
    <x:xf numFmtId="205" fontId="0" fillId="7" borderId="0" xfId="0" applyNumberFormat="1" applyFont="1" applyFill="1" applyBorder="1"/>
    <x:xf numFmtId="0" fontId="0" fillId="7" borderId="11" xfId="0" applyNumberFormat="1" applyFont="1" applyFill="1" applyBorder="1"/>
    <x:xf numFmtId="202" fontId="0" fillId="7" borderId="9" xfId="0" applyNumberFormat="1" applyFont="1" applyFill="1" applyBorder="1"/>
    <x:xf numFmtId="0" fontId="0" fillId="7" borderId="15" xfId="0" applyNumberFormat="1" applyFont="1" applyFill="1" applyBorder="1"/>
    <x:xf numFmtId="202" fontId="0" fillId="7" borderId="16" xfId="0" applyNumberFormat="1" applyFont="1" applyFill="1" applyBorder="1"/>
    <x:xf numFmtId="0" fontId="0" fillId="7" borderId="6" xfId="0" applyNumberFormat="1" applyFont="1" applyFill="1" applyBorder="1"/>
    <x:xf numFmtId="205" fontId="0" fillId="7" borderId="4" xfId="0" applyNumberFormat="1" applyFont="1" applyFill="1" applyBorder="1"/>
    <x:xf numFmtId="200" fontId="0" fillId="7" borderId="0" xfId="0" applyNumberFormat="1" applyFont="1" applyFill="1" applyBorder="1"/>
    <x:xf numFmtId="200" fontId="0" fillId="7" borderId="9" xfId="0" applyNumberFormat="1" applyFont="1" applyFill="1" applyBorder="1"/>
    <x:xf numFmtId="202" fontId="0" fillId="7" borderId="4" xfId="0" applyNumberFormat="1" applyFont="1" applyFill="1" applyBorder="1"/>
    <x:xf numFmtId="0" fontId="0" fillId="0" borderId="0" xfId="0" applyNumberFormat="1" applyFont="1" applyFill="1" applyBorder="1" applyAlignment="1">
      <x:alignment wrapText="1"/>
    </x:xf>
    <x:xf numFmtId="202" fontId="0" fillId="0" borderId="0" xfId="0" applyNumberFormat="1" applyFont="1" applyFill="1" applyBorder="1" applyAlignment="1">
      <x:alignment wrapText="1"/>
    </x:xf>
    <x:xf numFmtId="200" fontId="0" fillId="0" borderId="0" xfId="0" applyNumberFormat="1" applyFont="1" applyFill="1" applyBorder="1" applyAlignment="1">
      <x:alignment wrapText="1"/>
    </x:xf>
    <x:xf numFmtId="205"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202" fontId="0" fillId="0" borderId="0"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5" fontId="0" fillId="0" borderId="0" xfId="0" applyNumberFormat="1" applyFont="1" applyFill="1" applyBorder="1" applyAlignment="1">
      <x:alignment vertical="top" wrapText="1"/>
    </x:xf>
    <x:xf numFmtId="206" fontId="0" fillId="0" borderId="0" xfId="0" applyNumberFormat="1" applyFont="1" applyFill="1" applyBorder="1"/>
    <x:xf numFmtId="204" fontId="0" fillId="0" borderId="0" xfId="0" applyNumberFormat="1" applyFont="1" applyFill="1" applyBorder="1"/>
    <x:xf numFmtId="207" fontId="0" fillId="0" borderId="0" xfId="0" applyNumberFormat="1" applyFont="1" applyFill="1" applyBorder="1"/>
    <x:xf numFmtId="204" fontId="0" fillId="0" borderId="0" xfId="0" applyNumberFormat="1" applyFont="1" applyFill="1" applyBorder="1" applyAlignment="1">
      <x:alignment wrapText="1"/>
    </x:xf>
    <x:xf numFmtId="207" fontId="0" fillId="0" borderId="0" xfId="0" applyNumberFormat="1" applyFont="1" applyFill="1" applyBorder="1" applyAlignment="1">
      <x:alignment wrapText="1"/>
    </x:xf>
    <x:xf numFmtId="204" fontId="0" fillId="0" borderId="0" xfId="0" applyNumberFormat="1" applyFont="1" applyFill="1" applyBorder="1" applyAlignment="1">
      <x:alignment vertical="top" wrapText="1"/>
    </x:xf>
    <x:xf numFmtId="207" fontId="0" fillId="0" borderId="0" xfId="0" applyNumberFormat="1" applyFont="1" applyFill="1" applyBorder="1" applyAlignment="1">
      <x:alignment vertical="top" wrapText="1"/>
    </x:xf>
    <x:xf numFmtId="208" fontId="0" fillId="0" borderId="0" xfId="0" applyNumberFormat="1" applyFont="1" applyFill="1" applyBorder="1"/>
    <x:xf numFmtId="208" fontId="0" fillId="0" borderId="0" xfId="0" applyNumberFormat="1" applyFont="1" applyFill="1" applyBorder="1" applyAlignment="1">
      <x:alignment wrapText="1"/>
    </x:xf>
    <x:xf numFmtId="208" fontId="0" fillId="0" borderId="0" xfId="0" applyNumberFormat="1" applyFont="1" applyFill="1" applyBorder="1" applyAlignment="1">
      <x:alignment vertical="top" wrapText="1"/>
    </x:xf>
    <x:xf numFmtId="201" fontId="0" fillId="0" borderId="0" xfId="0" applyNumberFormat="1" applyFont="1" applyFill="1" applyBorder="1" applyAlignment="1">
      <x:alignment vertical="top" wrapText="1"/>
    </x:xf>
    <x:xf numFmtId="209" fontId="0" fillId="0" borderId="0" xfId="0" applyNumberFormat="1" applyFont="1" applyFill="1" applyBorder="1" applyAlignment="1">
      <x:alignment vertical="top" wrapText="1"/>
    </x:xf>
    <x:xf numFmtId="210" fontId="0" fillId="0" borderId="0" xfId="0" applyNumberFormat="1" applyFont="1" applyFill="1" applyBorder="1"/>
    <x:xf numFmtId="210" fontId="0" fillId="0" borderId="0" xfId="0" applyNumberFormat="1" applyFont="1" applyFill="1" applyBorder="1" applyAlignment="1">
      <x:alignment wrapText="1"/>
    </x:xf>
    <x:xf numFmtId="210" fontId="0" fillId="0" borderId="0" xfId="0" applyNumberFormat="1" applyFont="1" applyFill="1" applyBorder="1" applyAlignment="1">
      <x:alignment vertical="top" wrapText="1"/>
    </x:xf>
    <x:xf numFmtId="0" fontId="5" fillId="5" borderId="0" xfId="0" applyNumberFormat="1" applyFont="1" applyFill="1" applyBorder="1"/>
    <x:xf numFmtId="0" fontId="5" fillId="5"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6da3c1a0d954a87" /><Relationship Type="http://schemas.openxmlformats.org/officeDocument/2006/relationships/theme" Target="/xl/theme/theme1.xml" Id="R9643eb2d936d445a" /><Relationship Type="http://schemas.openxmlformats.org/officeDocument/2006/relationships/sharedStrings" Target="/xl/sharedStrings.xml" Id="R74e3771765aa4065" /><Relationship Type="http://schemas.openxmlformats.org/officeDocument/2006/relationships/worksheet" Target="/xl/worksheets/sheet1.xml" Id="Re6247021899a46ce" /><Relationship Type="http://schemas.openxmlformats.org/officeDocument/2006/relationships/worksheet" Target="/xl/worksheets/sheet2.xml" Id="R7864256481184b8c" /><Relationship Type="http://schemas.openxmlformats.org/officeDocument/2006/relationships/worksheet" Target="/xl/worksheets/sheet3.xml" Id="Re7bd5fb8b205492a" /><Relationship Type="http://schemas.openxmlformats.org/officeDocument/2006/relationships/worksheet" Target="/xl/worksheets/sheet4.xml" Id="Rf13f6aa4b210485b" /><Relationship Type="http://schemas.openxmlformats.org/officeDocument/2006/relationships/worksheet" Target="/xl/worksheets/sheet5.xml" Id="R6988bf482c024fbb" /><Relationship Type="http://schemas.openxmlformats.org/officeDocument/2006/relationships/worksheet" Target="/xl/worksheets/sheet6.xml" Id="R0a47b2d0574a4906" /><Relationship Type="http://schemas.openxmlformats.org/officeDocument/2006/relationships/worksheet" Target="/xl/worksheets/sheet7.xml" Id="R212958c1671a4ea7" /><Relationship Type="http://schemas.openxmlformats.org/officeDocument/2006/relationships/worksheet" Target="/xl/worksheets/sheet8.xml" Id="R0dd658f0b7af4c3a" /><Relationship Type="http://schemas.openxmlformats.org/officeDocument/2006/relationships/worksheet" Target="/xl/worksheets/sheet9.xml" Id="R176a7a2e17e54e74" /><Relationship Type="http://schemas.openxmlformats.org/officeDocument/2006/relationships/worksheet" Target="/xl/worksheets/sheet10.xml" Id="Re3d4db44b29c4c9f" /><Relationship Type="http://schemas.openxmlformats.org/officeDocument/2006/relationships/worksheet" Target="/xl/worksheets/sheet11.xml" Id="Rc7e2b5277795485b" /><Relationship Type="http://schemas.openxmlformats.org/officeDocument/2006/relationships/worksheet" Target="/xl/worksheets/sheet12.xml" Id="Rf0fbabcdf3e2476a" /><Relationship Type="http://schemas.openxmlformats.org/officeDocument/2006/relationships/worksheet" Target="/xl/worksheets/sheet13.xml" Id="R26625da4e01a47ea" /><Relationship Type="http://schemas.openxmlformats.org/officeDocument/2006/relationships/worksheet" Target="/xl/worksheets/sheet14.xml" Id="R9e0fe99fc6be435c" /><Relationship Type="http://schemas.openxmlformats.org/officeDocument/2006/relationships/worksheet" Target="/xl/worksheets/sheet15.xml" Id="R0c6cb90c62ed4a9f" /><Relationship Type="http://schemas.openxmlformats.org/officeDocument/2006/relationships/worksheet" Target="/xl/worksheets/sheet16.xml" Id="R1416fa59fbe6492b" /><Relationship Type="http://schemas.openxmlformats.org/officeDocument/2006/relationships/worksheet" Target="/xl/worksheets/sheet17.xml" Id="Ra460372514964a9c" /><Relationship Type="http://schemas.openxmlformats.org/officeDocument/2006/relationships/worksheet" Target="/xl/worksheets/sheet18.xml" Id="R8d555b2c00754641" /><Relationship Type="http://schemas.openxmlformats.org/officeDocument/2006/relationships/worksheet" Target="/xl/worksheets/sheet19.xml" Id="Rfe1ddb5da28d42f7" /><Relationship Type="http://schemas.openxmlformats.org/officeDocument/2006/relationships/worksheet" Target="/xl/worksheets/sheet20.xml" Id="Re0e4f44fac1a42d4" /><Relationship Type="http://schemas.openxmlformats.org/officeDocument/2006/relationships/worksheet" Target="/xl/worksheets/sheet21.xml" Id="R612bb6202e9a449f" /><Relationship Type="http://schemas.openxmlformats.org/officeDocument/2006/relationships/worksheet" Target="/xl/worksheets/sheet22.xml" Id="R79d2741a5f454b8a" /><Relationship Type="http://schemas.openxmlformats.org/officeDocument/2006/relationships/worksheet" Target="/xl/worksheets/sheet23.xml" Id="Rb96769678bf04e8b" /><Relationship Type="http://schemas.openxmlformats.org/officeDocument/2006/relationships/worksheet" Target="/xl/worksheets/sheet24.xml" Id="R1747669a6ea14e79" /><Relationship Type="http://schemas.openxmlformats.org/officeDocument/2006/relationships/worksheet" Target="/xl/worksheets/sheet25.xml" Id="R62c252c475624b9f" /><Relationship Type="http://schemas.openxmlformats.org/officeDocument/2006/relationships/worksheet" Target="/xl/worksheets/sheet26.xml" Id="R929fca06115a4579" /><Relationship Type="http://schemas.openxmlformats.org/officeDocument/2006/relationships/worksheet" Target="/xl/worksheets/sheet27.xml" Id="R8512b7fd61b6487f" /><Relationship Type="http://schemas.openxmlformats.org/officeDocument/2006/relationships/worksheet" Target="/xl/worksheets/sheet28.xml" Id="Rac6c0942e68940aa" /><Relationship Type="http://schemas.openxmlformats.org/officeDocument/2006/relationships/worksheet" Target="/xl/worksheets/sheet29.xml" Id="Rd19bd1359da3497d" /></Relationships>
</file>

<file path=xl/drawings/_rels/drawing1.xml.rels>&#65279;<?xml version="1.0" encoding="utf-8"?><Relationships xmlns="http://schemas.openxmlformats.org/package/2006/relationships"><Relationship Type="http://schemas.openxmlformats.org/officeDocument/2006/relationships/chart" Target="/xl/drawings/charts/chart1.xml" Id="R9f3cb52baf574b95"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Gross cost for one U.S. birth cohort</a:t>
            </a:r>
          </a:p>
        </c:rich>
      </c:tx>
      <c:overlay val="0"/>
    </c:title>
    <c:plotArea>
      <c:barChart>
        <c:barDir val="col"/>
        <c:varyColors val="0"/>
        <c:ser>
          <c:idx val="0"/>
          <c:order val="0"/>
          <c:tx>
            <c:v>Gross cohort cost</c:v>
          </c:tx>
          <c:cat>
            <c:strRef>
              <c:f>'National Scenarios'!$M$5:$M$8</c:f>
              <c:strCache>
                <c:ptCount val="0"/>
              </c:strCache>
            </c:strRef>
          </c:cat>
          <c:val>
            <c:numRef>
              <c:f>'National Scenarios'!$N$5:$N$8</c:f>
              <c:numCache>
                <c:formatCode>$0.0,,,"B"</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B"/>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12</xdr:col>
      <xdr:colOff>0</xdr:colOff>
      <xdr:row>10</xdr:row>
      <xdr:rowOff>0</xdr:rowOff>
    </xdr:from>
    <xdr:to>
      <xdr:col>20</xdr:col>
      <xdr:colOff>0</xdr:colOff>
      <xdr:row>26</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f3cb52baf574b95"/>
        </a:graphicData>
      </a:graphic>
    </xdr:graphicFrame>
    <xdr:clientData/>
  </xdr:twoCellAnchor>
</xdr:wsDr>
</file>

<file path=xl/tables/table1.xml><?xml version="1.0" encoding="utf-8"?>
<x:table xmlns:x="http://schemas.openxmlformats.org/spreadsheetml/2006/main" id="1" name="StateDashboardTable" displayName="StateDashboardTable" ref="A4:U54" headerRowCount="1" totalsRowCount="0" totalsRowShown="0">
  <x:tableColumns count="21">
    <x:tableColumn id="1" name="State"/>
    <x:tableColumn id="2" name="Abbr."/>
    <x:tableColumn id="3" name="Child care year"/>
    <x:tableColumn id="4" name="Vintage group"/>
    <x:tableColumn id="5" name="Weekly center infant price"/>
    <x:tableColumn id="6" name="Annualized infant price"/>
    <x:tableColumn id="7" name="July 2026 CPI context"/>
    <x:tableColumn id="8" name="CPI classification"/>
    <x:tableColumn id="9" name="DOL valid-price coverage"/>
    <x:tableColumn id="10" name="2024 median household income"/>
    <x:tableColumn id="11" name="Child care share of income"/>
    <x:tableColumn id="12" name="2024 median gross rent"/>
    <x:tableColumn id="13" name="Rent + care benchmark"/>
    <x:tableColumn id="14" name="Benchmark share of income"/>
    <x:tableColumn id="15" name="2024 births"/>
    <x:tableColumn id="16" name="2023 GFR"/>
    <x:tableColumn id="17" name="2024 GFR"/>
    <x:tableColumn id="18" name="GFR change"/>
    <x:tableColumn id="19" name="PFML law enacted"/>
    <x:tableColumn id="20" name="Composite score"/>
    <x:tableColumn id="21" name="Comparability note"/>
  </x:tableColumns>
  <x:tableStyleInfo name="TableStyleMedium2" showFirstColumn="0" showLastColumn="0" showRowStripes="1" showColumnStripes="0"/>
</x:table>
</file>

<file path=xl/tables/table2.xml><?xml version="1.0" encoding="utf-8"?>
<x:table xmlns:x="http://schemas.openxmlformats.org/spreadsheetml/2006/main" id="2" name="SourceLedgerTable" displayName="SourceLedgerTable" ref="A4:J46" headerRowCount="1" totalsRowCount="0" totalsRowShown="0">
  <x:tableColumns count="10">
    <x:tableColumn id="1" name="ID"/>
    <x:tableColumn id="2" name="Publisher"/>
    <x:tableColumn id="3" name="Title"/>
    <x:tableColumn id="4" name="Direct URL"/>
    <x:tableColumn id="5" name="Date"/>
    <x:tableColumn id="6" name="Accessed"/>
    <x:tableColumn id="7" name="Source type"/>
    <x:tableColumn id="8" name="Used for"/>
    <x:tableColumn id="9" name="Limitation"/>
    <x:tableColumn id="10" name="Local snapshot"/>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drawing" Target="/xl/drawings/drawing1.xml" Id="R91be43a779b34867" /></Relationships>
</file>

<file path=xl/worksheets/_rels/sheet4.xml.rels>&#65279;<?xml version="1.0" encoding="utf-8"?><Relationships xmlns="http://schemas.openxmlformats.org/package/2006/relationships"><Relationship Type="http://schemas.openxmlformats.org/officeDocument/2006/relationships/table" Target="/xl/tables/table1.xml" Id="Rb292f861445f43bc" /></Relationships>
</file>

<file path=xl/worksheets/_rels/sheet9.xml.rels>&#65279;<?xml version="1.0" encoding="utf-8"?><Relationships xmlns="http://schemas.openxmlformats.org/package/2006/relationships"><Relationship Type="http://schemas.openxmlformats.org/officeDocument/2006/relationships/table" Target="/xl/tables/table2.xml" Id="Rc287355fe1624ec9" /></Relationships>
</file>

<file path=xl/worksheets/sheet1.xml><?xml version="1.0" encoding="utf-8"?>
<x:worksheet xmlns:x="http://schemas.openxmlformats.org/spreadsheetml/2006/main">
  <x:sheetViews>
    <x:sheetView showGridLines="0" workbookViewId="0"/>
  </x:sheetViews>
  <x:sheetFormatPr defaultRowHeight="15"/>
  <x:cols>
    <x:col min="1" max="1" width="37" hidden="0" customWidth="1"/>
    <x:col min="2" max="2" width="25" hidden="0" customWidth="1"/>
    <x:col min="3" max="3" width="4" hidden="0" customWidth="1"/>
    <x:col min="4" max="4" width="17" hidden="0" customWidth="1"/>
    <x:col min="5" max="5" width="17" hidden="0" customWidth="1"/>
    <x:col min="6" max="6" width="17" hidden="0" customWidth="1"/>
    <x:col min="7" max="7" width="17" hidden="0" customWidth="1"/>
    <x:col min="8" max="8" width="17" hidden="0" customWidth="1"/>
  </x:cols>
  <x:sheetData>
    <x:row r="1" ht="34" customHeight="1">
      <x:c r="A1" s="3" t="str">
        <x:v>America's Falling Birth Rate: U.S. Fertility &amp; Family Affordability Report 2026</x:v>
      </x:c>
      <x:c r="B1" s="3"/>
      <x:c r="C1" s="3"/>
      <x:c r="D1" s="3"/>
      <x:c r="E1" s="3"/>
      <x:c r="F1" s="3"/>
      <x:c r="G1" s="3"/>
      <x:c r="H1" s="3"/>
    </x:row>
    <x:row r="2" ht="30" customHeight="1">
      <x:c r="A2" s="7" t="str">
        <x:v>FinanceFirst Research workbook, version 2.0, released September 2, 2026. The report distinguishes observed data, surveys, studies, projections, calculations and scenarios.</x:v>
      </x:c>
      <x:c r="B2" s="7"/>
      <x:c r="C2" s="7"/>
      <x:c r="D2" s="7"/>
      <x:c r="E2" s="7"/>
      <x:c r="F2" s="7"/>
      <x:c r="G2" s="7"/>
      <x:c r="H2" s="7"/>
    </x:row>
    <x:row r="4">
      <x:c r="A4" s="14" t="str">
        <x:v>Publication fact</x:v>
      </x:c>
      <x:c r="B4" s="15" t="str">
        <x:v>Verified value</x:v>
      </x:c>
      <x:c r="D4" s="14" t="str">
        <x:v>Read before using the figures</x:v>
      </x:c>
      <x:c r="E4" s="21"/>
      <x:c r="F4" s="21"/>
      <x:c r="G4" s="21"/>
      <x:c r="H4" s="15"/>
    </x:row>
    <x:row r="5" ht="26" customHeight="1">
      <x:c r="A5" t="str">
        <x:v>Provisional U.S. births, 2025</x:v>
      </x:c>
      <x:c r="B5" s="16" t="n">
        <x:v>3606400</x:v>
      </x:c>
      <x:c r="D5" s="41" t="str">
        <x:v>Singapore's headline total is support spread from birth through age 17, not cash paid at birth. The U.S. cost estimates are transparent gross arithmetic, not CBO scores or fertility forecasts. The state dashboard has no composite score and retains missing child care values for Indiana and New Mexico. Data periods differ and are shown in each field.</x:v>
      </x:c>
      <x:c r="E5" s="42"/>
      <x:c r="F5" s="42"/>
      <x:c r="G5" s="42"/>
      <x:c r="H5" s="43"/>
    </x:row>
    <x:row r="6" ht="26" customHeight="1">
      <x:c r="A6" t="str">
        <x:v>Singapore new package maximum</x:v>
      </x:c>
      <x:c r="B6" s="16" t="n">
        <x:v>62000</x:v>
      </x:c>
      <x:c r="D6" s="44"/>
      <x:c r="E6" s="45"/>
      <x:c r="F6" s="45"/>
      <x:c r="G6" s="45"/>
      <x:c r="H6" s="46"/>
    </x:row>
    <x:row r="7" ht="26" customHeight="1">
      <x:c r="A7" t="str">
        <x:v>Singapore official total description</x:v>
      </x:c>
      <x:c r="B7" t="str">
        <x:v>Almost S$70,000 through age 17</x:v>
      </x:c>
      <x:c r="D7" s="44"/>
      <x:c r="E7" s="45"/>
      <x:c r="F7" s="45"/>
      <x:c r="G7" s="45"/>
      <x:c r="H7" s="46"/>
    </x:row>
    <x:row r="8" ht="26" customHeight="1">
      <x:c r="A8" t="str">
        <x:v>SGD per USD, August 28, 2026</x:v>
      </x:c>
      <x:c r="B8" s="17" t="n">
        <x:v>1.2744</x:v>
      </x:c>
      <x:c r="D8" s="44"/>
      <x:c r="E8" s="45"/>
      <x:c r="F8" s="45"/>
      <x:c r="G8" s="45"/>
      <x:c r="H8" s="46"/>
    </x:row>
    <x:row r="9" ht="26" customHeight="1">
      <x:c r="A9" t="str">
        <x:v>U.S. $10,000 one-time scenario</x:v>
      </x:c>
      <x:c r="B9" s="18" t="n">
        <x:v>36064000000</x:v>
      </x:c>
      <x:c r="D9" s="44"/>
      <x:c r="E9" s="45"/>
      <x:c r="F9" s="45"/>
      <x:c r="G9" s="45"/>
      <x:c r="H9" s="46"/>
    </x:row>
    <x:row r="10" ht="26" customHeight="1">
      <x:c r="A10" t="str">
        <x:v>State rows</x:v>
      </x:c>
      <x:c r="B10" t="n">
        <x:v>50</x:v>
      </x:c>
      <x:c r="D10" s="44"/>
      <x:c r="E10" s="45"/>
      <x:c r="F10" s="45"/>
      <x:c r="G10" s="45"/>
      <x:c r="H10" s="46"/>
    </x:row>
    <x:row r="11" ht="26" customHeight="1">
      <x:c r="A11" t="str">
        <x:v>Primary and research sources</x:v>
      </x:c>
      <x:c r="B11" t="n">
        <x:v>42</x:v>
      </x:c>
      <x:c r="D11" s="47"/>
      <x:c r="E11" s="48"/>
      <x:c r="F11" s="48"/>
      <x:c r="G11" s="48"/>
      <x:c r="H11" s="49"/>
    </x:row>
    <x:row r="12">
      <x:c r="A12" t="str">
        <x:v>Trustees sensitivity rows</x:v>
      </x:c>
      <x:c r="B12" t="n">
        <x:v>6</x:v>
      </x:c>
    </x:row>
    <x:row r="14">
      <x:c r="A14" s="53" t="str">
        <x:v>Workbook map</x:v>
      </x:c>
      <x:c r="B14" s="53"/>
      <x:c r="C14" s="53"/>
      <x:c r="D14" s="53"/>
      <x:c r="E14" s="53"/>
      <x:c r="F14" s="53"/>
      <x:c r="G14" s="53"/>
      <x:c r="H14" s="53"/>
    </x:row>
    <x:row r="15">
      <x:c r="A15" t="str">
        <x:v>U.S. Fertility Trend</x:v>
      </x:c>
      <x:c r="B15" t="str">
        <x:v>Final 1990-2024 GFR/TFR plus provisional 2025 GFR</x:v>
      </x:c>
    </x:row>
    <x:row r="16">
      <x:c r="A16" t="str">
        <x:v>First Birth Age</x:v>
      </x:c>
      <x:c r="B16" t="str">
        <x:v>National mean age at first birth, 2010-2024</x:v>
      </x:c>
    </x:row>
    <x:row r="17">
      <x:c r="A17" t="str">
        <x:v>Childlessness</x:v>
      </x:c>
      <x:c r="B17" t="str">
        <x:v>Census age-specific estimates with timing caveats</x:v>
      </x:c>
    </x:row>
    <x:row r="18">
      <x:c r="A18" t="str">
        <x:v>Birth Order</x:v>
      </x:c>
      <x:c r="B18" t="str">
        <x:v>Final 2024 births by live-birth order</x:v>
      </x:c>
    </x:row>
    <x:row r="19">
      <x:c r="A19" t="str">
        <x:v>Childcare CPI</x:v>
      </x:c>
      <x:c r="B19" t="str">
        <x:v>National BLS price-index context through July 2026</x:v>
      </x:c>
    </x:row>
    <x:row r="20">
      <x:c r="A20" t="str">
        <x:v>Study Registry</x:v>
      </x:c>
      <x:c r="B20" t="str">
        <x:v>Publication status, bounded findings and causal limits</x:v>
      </x:c>
    </x:row>
    <x:row r="21">
      <x:c r="A21" t="str">
        <x:v>Fiscal Context</x:v>
      </x:c>
      <x:c r="B21" t="str">
        <x:v>CBO, SSA and CMS projection values with caveats</x:v>
      </x:c>
    </x:row>
    <x:row r="22">
      <x:c r="A22" t="str">
        <x:v>Policy Calculator</x:v>
      </x:c>
      <x:c r="B22" t="str">
        <x:v>Editable inputs and formula-driven gross cost outputs</x:v>
      </x:c>
    </x:row>
    <x:row r="23">
      <x:c r="A23" t="str">
        <x:v>National Scenarios</x:v>
      </x:c>
      <x:c r="B23" t="str">
        <x:v>One-time and structured national cost comparisons</x:v>
      </x:c>
    </x:row>
    <x:row r="24">
      <x:c r="A24" t="str">
        <x:v>State Dashboard</x:v>
      </x:c>
      <x:c r="B24" t="str">
        <x:v>50-state child care, income, rent, births, fertility and paid-leave fields</x:v>
      </x:c>
    </x:row>
    <x:row r="25">
      <x:c r="A25" t="str">
        <x:v>Singapore Timeline</x:v>
      </x:c>
      <x:c r="B25" t="str">
        <x:v>Age and component schedule for the new S$62,000 package</x:v>
      </x:c>
    </x:row>
    <x:row r="26">
      <x:c r="A26" t="str">
        <x:v>Evidence Matrix</x:v>
      </x:c>
      <x:c r="B26" t="str">
        <x:v>Policy evidence, confidence and transfer limitations</x:v>
      </x:c>
    </x:row>
    <x:row r="27">
      <x:c r="A27" t="str">
        <x:v>Policy Models</x:v>
      </x:c>
      <x:c r="B27" t="str">
        <x:v>Cash First, Cost Reduction and Hybrid illustrations</x:v>
      </x:c>
    </x:row>
    <x:row r="28">
      <x:c r="A28" t="str">
        <x:v>Fiscal Clock</x:v>
      </x:c>
      <x:c r="B28" t="str">
        <x:v>CBO and Trustees demographic and trust-fund milestones</x:v>
      </x:c>
    </x:row>
    <x:row r="29">
      <x:c r="A29" t="str">
        <x:v>Source Ledger</x:v>
      </x:c>
      <x:c r="B29" t="str">
        <x:v>Direct URLs, dates, usage and limitations</x:v>
      </x:c>
    </x:row>
    <x:row r="30">
      <x:c r="A30" t="str">
        <x:v>Data Dictionary</x:v>
      </x:c>
      <x:c r="B30" t="str">
        <x:v>Core field definitions and calculation rules</x:v>
      </x:c>
    </x:row>
    <x:row r="31">
      <x:c r="A31" t="str">
        <x:v>Quality Checks</x:v>
      </x:c>
      <x:c r="B31" t="str">
        <x:v>Automated publication checks and limitations</x:v>
      </x:c>
    </x:row>
    <x:row r="32">
      <x:c r="A32" t="str">
        <x:v>Key Findings</x:v>
      </x:c>
      <x:c r="B32" t="str">
        <x:v>Report-wide evidence summary with claim classifications</x:v>
      </x:c>
    </x:row>
    <x:row r="33">
      <x:c r="A33" t="str">
        <x:v>Preferences &amp; Constraints</x:v>
      </x:c>
      <x:c r="B33" t="str">
        <x:v>Pew subgroup evidence and family-formation framework</x:v>
      </x:c>
    </x:row>
    <x:row r="34">
      <x:c r="A34" t="str">
        <x:v>Policy Scorecard</x:v>
      </x:c>
      <x:c r="B34" t="str">
        <x:v>Endpoint-specific qualitative evidence labels</x:v>
      </x:c>
    </x:row>
    <x:row r="35">
      <x:c r="A35" t="str">
        <x:v>International Cases</x:v>
      </x:c>
      <x:c r="B35" t="str">
        <x:v>Seven bounded policy case studies</x:v>
      </x:c>
    </x:row>
    <x:row r="36">
      <x:c r="A36" t="str">
        <x:v>SSA Fertility</x:v>
      </x:c>
      <x:c r="B36" t="str">
        <x:v>Official 2026 Trustees fertility sensitivity values</x:v>
      </x:c>
    </x:row>
    <x:row r="37">
      <x:c r="A37" t="str">
        <x:v>SSA Immigration</x:v>
      </x:c>
      <x:c r="B37" t="str">
        <x:v>Official 2026 Trustees net-immigration sensitivity values</x:v>
      </x:c>
    </x:row>
    <x:row r="38">
      <x:c r="A38" t="str">
        <x:v>CBO Demographics</x:v>
      </x:c>
      <x:c r="B38" t="str">
        <x:v>Population, age structure, Social Security and Medicare projections</x:v>
      </x:c>
    </x:row>
    <x:row r="39">
      <x:c r="A39" t="str">
        <x:v>Policy Timing</x:v>
      </x:c>
      <x:c r="B39" t="str">
        <x:v>Family cost stages mapped to Singapore support timing</x:v>
      </x:c>
    </x:row>
    <x:row r="40">
      <x:c r="A40" t="str">
        <x:v>Demographic Levers</x:v>
      </x:c>
      <x:c r="B40" t="str">
        <x:v>Fertility, immigration, participation and productivity clocks</x:v>
      </x:c>
    </x:row>
    <x:row r="41">
      <x:c r="A41" t="str">
        <x:v>Methodology</x:v>
      </x:c>
      <x:c r="B41" t="str">
        <x:v>Evidence rules, formulas, source limits and review status</x:v>
      </x:c>
    </x:row>
    <x:row r="42">
      <x:c r="A42" t="str">
        <x:v>Revision Log</x:v>
      </x:c>
      <x:c r="B42" t="str">
        <x:v>Material changes and version history</x:v>
      </x:c>
    </x:row>
    <x:row r="44" ht="48" customHeight="1">
      <x:c r="A44" s="55" t="str">
        <x:v>Citation: Asim Ahmad. America's Falling Birth Rate: U.S. Fertility &amp; Family Affordability Report 2026. FinanceFirst Research, version 2.0, September 2, 2026. https://financefirst.co/reports/us-fertility-family-affordability-2026</x:v>
      </x:c>
      <x:c r="B44" s="55"/>
      <x:c r="C44" s="55"/>
      <x:c r="D44" s="55"/>
      <x:c r="E44" s="55"/>
      <x:c r="F44" s="55"/>
      <x:c r="G44" s="55"/>
      <x:c r="H44" s="55"/>
    </x:row>
  </x:sheetData>
  <x:mergeCells>
    <x:mergeCell ref="A1:H1"/>
    <x:mergeCell ref="A2:H2"/>
    <x:mergeCell ref="D4:H4"/>
    <x:mergeCell ref="D5:H11"/>
    <x:mergeCell ref="A14:H14"/>
    <x:mergeCell ref="A44:H44"/>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8" hidden="0" customWidth="1"/>
    <x:col min="2" max="2" width="22" hidden="0" customWidth="1"/>
    <x:col min="3" max="3" width="5" hidden="0" customWidth="1"/>
    <x:col min="4" max="4" width="44" hidden="0" customWidth="1"/>
    <x:col min="5" max="5" width="23" hidden="0" customWidth="1"/>
    <x:col min="6" max="6" width="14" hidden="0" customWidth="1"/>
    <x:col min="7" max="7" width="14" hidden="0" customWidth="1"/>
    <x:col min="8" max="8" width="14" hidden="0" customWidth="1"/>
  </x:cols>
  <x:sheetData>
    <x:row r="1" ht="34" customHeight="1">
      <x:c r="A1" s="3" t="str">
        <x:v>Editable policy cost calculator</x:v>
      </x:c>
      <x:c r="B1" s="3"/>
      <x:c r="C1" s="3"/>
      <x:c r="D1" s="3"/>
      <x:c r="E1" s="3"/>
      <x:c r="F1" s="3"/>
      <x:c r="G1" s="3"/>
      <x:c r="H1" s="3"/>
    </x:row>
    <x:row r="2" ht="30" customHeight="1">
      <x:c r="A2" s="7" t="str">
        <x:v>Blue-green input cells are editable. Results are formula-driven. Defaults are illustrative and do not describe an enacted U.S. program.</x:v>
      </x:c>
      <x:c r="B2" s="7"/>
      <x:c r="C2" s="7"/>
      <x:c r="D2" s="7"/>
      <x:c r="E2" s="7"/>
      <x:c r="F2" s="7"/>
      <x:c r="G2" s="7"/>
      <x:c r="H2" s="7"/>
    </x:row>
    <x:row r="4">
      <x:c r="A4" s="14" t="str">
        <x:v>Editable input</x:v>
      </x:c>
      <x:c r="B4" s="15" t="str">
        <x:v>Value</x:v>
      </x:c>
      <x:c r="D4" s="14" t="str">
        <x:v>Calculated results</x:v>
      </x:c>
      <x:c r="E4" s="21"/>
      <x:c r="F4" s="15"/>
    </x:row>
    <x:row r="5">
      <x:c r="A5" t="str">
        <x:v>Annual births</x:v>
      </x:c>
      <x:c r="B5" s="61" t="n">
        <x:v>3606400</x:v>
      </x:c>
      <x:c r="D5" s="70" t="str">
        <x:v>Nominal per child</x:v>
      </x:c>
      <x:c r="E5" s="71" t="n">
        <x:f>B6+B7*B8+B9*B10+B11</x:f>
        <x:v>42000</x:v>
      </x:c>
    </x:row>
    <x:row r="6">
      <x:c r="A6" t="str">
        <x:v>Baby bonus per birth</x:v>
      </x:c>
      <x:c r="B6" s="62" t="n">
        <x:v>10000</x:v>
      </x:c>
      <x:c r="D6" s="72" t="str">
        <x:v>First-year gross expenditure</x:v>
      </x:c>
      <x:c r="E6" s="73" t="n">
        <x:f>B5*(B6+B7+B9+B11)</x:f>
        <x:v>43276800000</x:v>
      </x:c>
    </x:row>
    <x:row r="7">
      <x:c r="A7" t="str">
        <x:v>Annual child credit</x:v>
      </x:c>
      <x:c r="B7" s="62" t="n">
        <x:v>2000</x:v>
      </x:c>
      <x:c r="D7" s="72" t="str">
        <x:v>Mature steady-state annual gross</x:v>
      </x:c>
      <x:c r="E7" s="73" t="n">
        <x:f>B5*E5</x:f>
        <x:v>151468800000</x:v>
      </x:c>
    </x:row>
    <x:row r="8">
      <x:c r="A8" t="str">
        <x:v>Child-credit years</x:v>
      </x:c>
      <x:c r="B8" s="63" t="n">
        <x:v>16</x:v>
      </x:c>
      <x:c r="D8" s="72" t="str">
        <x:v>Birth-cohort nominal commitment</x:v>
      </x:c>
      <x:c r="E8" s="73" t="n">
        <x:f>B5*E5</x:f>
        <x:v>151468800000</x:v>
      </x:c>
    </x:row>
    <x:row r="9">
      <x:c r="A9" t="str">
        <x:v>Annual child care subsidy</x:v>
      </x:c>
      <x:c r="B9" s="62" t="n">
        <x:v>0</x:v>
      </x:c>
      <x:c r="D9" s="72" t="str">
        <x:v>Present value per child</x:v>
      </x:c>
      <x:c r="E9" s="73" t="n">
        <x:f>B6+B11+IF(B12=0,B7*B8,B7*(1-(1+B12)^(-B8))/B12)+IF(B12=0,B9*B10,B9*(1-(1+B12)^(-B10))/B12)</x:f>
        <x:v>35122.204051992405</x:v>
      </x:c>
    </x:row>
    <x:row r="10">
      <x:c r="A10" t="str">
        <x:v>Child care subsidy years</x:v>
      </x:c>
      <x:c r="B10" s="63" t="n">
        <x:v>5</x:v>
      </x:c>
      <x:c r="D10" s="72" t="str">
        <x:v>Present value of birth cohort</x:v>
      </x:c>
      <x:c r="E10" s="73" t="n">
        <x:f>B5*E9</x:f>
        <x:v>126664716693.10541</x:v>
      </x:c>
    </x:row>
    <x:row r="11">
      <x:c r="A11" t="str">
        <x:v>One-time paid leave benefit</x:v>
      </x:c>
      <x:c r="B11" s="62" t="n">
        <x:v>0</x:v>
      </x:c>
      <x:c r="D11" s="74" t="str">
        <x:v>Steady-state share of budget denominator</x:v>
      </x:c>
      <x:c r="E11" s="75" t="n">
        <x:f>E7/B13</x:f>
        <x:v>0.020468756756756756</x:v>
      </x:c>
    </x:row>
    <x:row r="12">
      <x:c r="A12" t="str">
        <x:v>Discount rate</x:v>
      </x:c>
      <x:c r="B12" s="64" t="n">
        <x:v>0.03</x:v>
      </x:c>
    </x:row>
    <x:row r="13">
      <x:c r="A13" t="str">
        <x:v>Annual federal outlay denominator</x:v>
      </x:c>
      <x:c r="B13" s="62" t="n">
        <x:v>7400000000000</x:v>
      </x:c>
    </x:row>
    <x:row r="14">
      <x:c r="A14" t="str">
        <x:v>Eligibility share</x:v>
      </x:c>
      <x:c r="B14" s="64" t="n">
        <x:v>1</x:v>
      </x:c>
      <x:c r="D14" s="70" t="str">
        <x:v>Participating births</x:v>
      </x:c>
      <x:c r="E14" s="77" t="n">
        <x:f>B5*B14*B15</x:f>
        <x:v>3606400</x:v>
      </x:c>
    </x:row>
    <x:row r="15">
      <x:c r="A15" t="str">
        <x:v>Take-up among eligible</x:v>
      </x:c>
      <x:c r="B15" s="64" t="n">
        <x:v>1</x:v>
      </x:c>
      <x:c r="D15" s="72" t="str">
        <x:v>Indexed nominal per eligible child</x:v>
      </x:c>
      <x:c r="E15" s="73" t="n">
        <x:f>B6+B11+IF(B17=0,B7*B8,B7*((1+B17)^B8-1)/B17)+IF(B17=0,B9*B10,B9*((1+B17)^B10-1)/B17)</x:f>
        <x:v>42000</x:v>
      </x:c>
    </x:row>
    <x:row r="16">
      <x:c r="A16" t="str">
        <x:v>Administrative cost rate</x:v>
      </x:c>
      <x:c r="B16" s="64" t="n">
        <x:v>0</x:v>
      </x:c>
      <x:c r="D16" s="72" t="str">
        <x:v>Adjusted first-year cash cost</x:v>
      </x:c>
      <x:c r="E16" s="73" t="n">
        <x:f>E14*(B6+B7+B9+B11)*(1+B16)</x:f>
        <x:v>43276800000</x:v>
      </x:c>
    </x:row>
    <x:row r="17">
      <x:c r="A17" t="str">
        <x:v>Annual benefit indexation</x:v>
      </x:c>
      <x:c r="B17" s="65" t="n">
        <x:v>0</x:v>
      </x:c>
      <x:c r="D17" s="72" t="str">
        <x:v>Adjusted mature annual cash cost</x:v>
      </x:c>
      <x:c r="E17" s="73" t="n">
        <x:f>E14*E15*(1+B16)</x:f>
        <x:v>151468800000</x:v>
      </x:c>
    </x:row>
    <x:row r="18">
      <x:c r="D18" s="72" t="str">
        <x:v>Adjusted cohort nominal commitment</x:v>
      </x:c>
      <x:c r="E18" s="73" t="n">
        <x:f>E17</x:f>
        <x:v>151468800000</x:v>
      </x:c>
    </x:row>
    <x:row r="19">
      <x:c r="D19" s="74" t="str">
        <x:v>Adjusted cohort present value</x:v>
      </x:c>
      <x:c r="E19" s="78" t="n">
        <x:f>E14*(B6+B11+B7/(1+B12)*IF(B8=0,0,IF(ABS((1+B17)/(1+B12)-1)&lt;0.0000001,B8,(1-((1+B17)/(1+B12))^B8)/(1-(1+B17)/(1+B12))))+B9/(1+B12)*IF(B10=0,0,IF(ABS((1+B17)/(1+B12)-1)&lt;0.0000001,B10,(1-((1+B17)/(1+B12))^B10)/(1-(1+B17)/(1+B12)))))*(1+B16)</x:f>
        <x:v>126664716693.10536</x:v>
      </x:c>
    </x:row>
    <x:row r="22">
      <x:c r="A22" s="53" t="str">
        <x:v>Definitions and limits</x:v>
      </x:c>
      <x:c r="B22" s="53"/>
      <x:c r="C22" s="53"/>
      <x:c r="D22" s="53"/>
      <x:c r="E22" s="53"/>
      <x:c r="F22" s="53"/>
      <x:c r="G22" s="53"/>
      <x:c r="H22" s="53"/>
    </x:row>
    <x:row r="23">
      <x:c r="A23" s="45" t="str">
        <x:v>The universal gross baseline remains separate from optional participation assumptions. First-year cost includes one year of recurring benefits. Mature annual cost assumes the same number of births and every promised payment active. The optional scenario multiplies by eligibility and take-up, adds administration, and compounds recurring benefits by indexation. Results still exclude taxes, offsets, provider-supply response, price pass-through and behavioral effects.</x:v>
      </x:c>
      <x:c r="B23" s="45"/>
      <x:c r="C23" s="45"/>
      <x:c r="D23" s="45"/>
      <x:c r="E23" s="45"/>
      <x:c r="F23" s="45"/>
      <x:c r="G23" s="45"/>
      <x:c r="H23" s="45"/>
    </x:row>
    <x:row r="24">
      <x:c r="A24" s="45"/>
      <x:c r="B24" s="45"/>
      <x:c r="C24" s="45"/>
      <x:c r="D24" s="45"/>
      <x:c r="E24" s="45"/>
      <x:c r="F24" s="45"/>
      <x:c r="G24" s="45"/>
      <x:c r="H24" s="45"/>
    </x:row>
    <x:row r="25">
      <x:c r="A25" s="45"/>
      <x:c r="B25" s="45"/>
      <x:c r="C25" s="45"/>
      <x:c r="D25" s="45"/>
      <x:c r="E25" s="45"/>
      <x:c r="F25" s="45"/>
      <x:c r="G25" s="45"/>
      <x:c r="H25" s="45"/>
    </x:row>
    <x:row r="26">
      <x:c r="A26" s="45"/>
      <x:c r="B26" s="45"/>
      <x:c r="C26" s="45"/>
      <x:c r="D26" s="45"/>
      <x:c r="E26" s="45"/>
      <x:c r="F26" s="45"/>
      <x:c r="G26" s="45"/>
      <x:c r="H26" s="45"/>
    </x:row>
    <x:row r="27">
      <x:c r="A27" s="45"/>
      <x:c r="B27" s="45"/>
      <x:c r="C27" s="45"/>
      <x:c r="D27" s="45"/>
      <x:c r="E27" s="45"/>
      <x:c r="F27" s="45"/>
      <x:c r="G27" s="45"/>
      <x:c r="H27" s="45"/>
    </x:row>
    <x:row r="28">
      <x:c r="A28" s="45"/>
      <x:c r="B28" s="45"/>
      <x:c r="C28" s="45"/>
      <x:c r="D28" s="45"/>
      <x:c r="E28" s="45"/>
      <x:c r="F28" s="45"/>
      <x:c r="G28" s="45"/>
      <x:c r="H28" s="45"/>
    </x:row>
    <x:row r="29">
      <x:c r="A29" s="45"/>
      <x:c r="B29" s="45"/>
      <x:c r="C29" s="45"/>
      <x:c r="D29" s="45"/>
      <x:c r="E29" s="45"/>
      <x:c r="F29" s="45"/>
      <x:c r="G29" s="45"/>
      <x:c r="H29" s="45"/>
    </x:row>
  </x:sheetData>
  <x:mergeCells>
    <x:mergeCell ref="A1:H1"/>
    <x:mergeCell ref="A2:H2"/>
    <x:mergeCell ref="D4:F4"/>
    <x:mergeCell ref="A22:H22"/>
    <x:mergeCell ref="A23:H29"/>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39" hidden="0" customWidth="1"/>
    <x:col min="2" max="2" width="32" hidden="0" customWidth="1"/>
    <x:col min="3" max="3" width="17" hidden="0" customWidth="1"/>
    <x:col min="4" max="4" width="15" hidden="0" customWidth="1"/>
    <x:col min="5" max="5" width="20" hidden="0" customWidth="1"/>
    <x:col min="6" max="6" width="20" hidden="0" customWidth="1"/>
    <x:col min="7" max="7" width="20" hidden="0" customWidth="1"/>
    <x:col min="8" max="8" width="20" hidden="0" customWidth="1"/>
    <x:col min="9" max="9" width="20" hidden="0" customWidth="1"/>
    <x:col min="10" max="10" width="17" hidden="0" customWidth="1"/>
    <x:col min="11" max="11" width="62" hidden="0" customWidth="1"/>
    <x:col min="12" max="12" width="4" hidden="0" customWidth="1"/>
    <x:col min="13" max="13" width="20" hidden="0" customWidth="1"/>
    <x:col min="14" max="14" width="20" hidden="0" customWidth="1"/>
    <x:col min="15" max="15" width="14" hidden="0" customWidth="1"/>
    <x:col min="16" max="16" width="14" hidden="0" customWidth="1"/>
    <x:col min="17" max="17" width="14" hidden="0" customWidth="1"/>
    <x:col min="18" max="18" width="14" hidden="0" customWidth="1"/>
    <x:col min="19" max="19" width="14" hidden="0" customWidth="1"/>
    <x:col min="20" max="20" width="14" hidden="0" customWidth="1"/>
  </x:cols>
  <x:sheetData>
    <x:row r="1" ht="34" customHeight="1">
      <x:c r="A1" s="3" t="str">
        <x:v>National policy cost scenarios</x:v>
      </x:c>
      <x:c r="B1" s="3"/>
      <x:c r="C1" s="3"/>
      <x:c r="D1" s="3"/>
      <x:c r="E1" s="3"/>
      <x:c r="F1" s="3"/>
      <x:c r="G1" s="3"/>
      <x:c r="H1" s="3"/>
      <x:c r="I1" s="3"/>
      <x:c r="J1" s="3"/>
      <x:c r="K1" s="3"/>
    </x:row>
    <x:row r="2" ht="30" customHeight="1">
      <x:c r="A2" s="7" t="str">
        <x:v>All scenarios use 3,606,400 provisional 2025 U.S. births. Gross arithmetic only, with timing and limitations shown in the final columns.</x:v>
      </x:c>
      <x:c r="B2" s="7"/>
      <x:c r="C2" s="7"/>
      <x:c r="D2" s="7"/>
      <x:c r="E2" s="7"/>
      <x:c r="F2" s="7"/>
      <x:c r="G2" s="7"/>
      <x:c r="H2" s="7"/>
      <x:c r="I2" s="7"/>
      <x:c r="J2" s="7"/>
      <x:c r="K2" s="7"/>
    </x:row>
    <x:row r="4">
      <x:c r="A4" s="14" t="str">
        <x:v>Scenario</x:v>
      </x:c>
      <x:c r="B4" s="21" t="str">
        <x:v>Type</x:v>
      </x:c>
      <x:c r="C4" s="21" t="str">
        <x:v>Per child</x:v>
      </x:c>
      <x:c r="D4" s="21" t="str">
        <x:v>Births</x:v>
      </x:c>
      <x:c r="E4" s="21" t="str">
        <x:v>Initial year gross</x:v>
      </x:c>
      <x:c r="F4" s="21" t="str">
        <x:v>Steady annual gross</x:v>
      </x:c>
      <x:c r="G4" s="21" t="str">
        <x:v>Cohort commitment</x:v>
      </x:c>
      <x:c r="H4" s="21" t="str">
        <x:v>PV per child (3%)</x:v>
      </x:c>
      <x:c r="I4" s="21" t="str">
        <x:v>PV cohort (3%)</x:v>
      </x:c>
      <x:c r="J4" s="21" t="str">
        <x:v>Share of FY2026 outlays</x:v>
      </x:c>
      <x:c r="K4" s="15" t="str">
        <x:v>Timing and limits</x:v>
      </x:c>
      <x:c r="M4" s="14" t="str">
        <x:v>One-time amount</x:v>
      </x:c>
      <x:c r="N4" s="15" t="str">
        <x:v>Gross cohort cost</x:v>
      </x:c>
    </x:row>
    <x:row r="5" ht="64" customHeight="1">
      <x:c r="A5" s="83" t="str">
        <x:v>One-time $2,500 payment</x:v>
      </x:c>
      <x:c r="B5" s="83" t="str">
        <x:v>One-time per-birth payment</x:v>
      </x:c>
      <x:c r="C5" s="84" t="n">
        <x:v>2500</x:v>
      </x:c>
      <x:c r="D5" s="85" t="n">
        <x:v>3606400</x:v>
      </x:c>
      <x:c r="E5" s="84" t="n">
        <x:v>9016000000</x:v>
      </x:c>
      <x:c r="F5" s="84" t="n">
        <x:v>9016000000</x:v>
      </x:c>
      <x:c r="G5" s="84" t="n">
        <x:v>9016000000</x:v>
      </x:c>
      <x:c r="H5" s="84" t="n">
        <x:v>2500</x:v>
      </x:c>
      <x:c r="I5" s="84" t="n">
        <x:v>9016000000</x:v>
      </x:c>
      <x:c r="J5" s="86" t="n">
        <x:v>0.0012183783783783783</x:v>
      </x:c>
      <x:c r="K5" s="83" t="str">
        <x:v>Paid at birth. Gross arithmetic only; excludes administration, eligibility, take-up, taxes, offsets and behavioral responses.</x:v>
      </x:c>
      <x:c r="M5" s="18" t="n">
        <x:v>2500</x:v>
      </x:c>
      <x:c r="N5" s="87" t="n">
        <x:v>9016000000</x:v>
      </x:c>
    </x:row>
    <x:row r="6" ht="64" customHeight="1">
      <x:c r="A6" s="83" t="str">
        <x:v>One-time $5,000 payment</x:v>
      </x:c>
      <x:c r="B6" s="83" t="str">
        <x:v>One-time per-birth payment</x:v>
      </x:c>
      <x:c r="C6" s="84" t="n">
        <x:v>5000</x:v>
      </x:c>
      <x:c r="D6" s="85" t="n">
        <x:v>3606400</x:v>
      </x:c>
      <x:c r="E6" s="84" t="n">
        <x:v>18032000000</x:v>
      </x:c>
      <x:c r="F6" s="84" t="n">
        <x:v>18032000000</x:v>
      </x:c>
      <x:c r="G6" s="84" t="n">
        <x:v>18032000000</x:v>
      </x:c>
      <x:c r="H6" s="84" t="n">
        <x:v>5000</x:v>
      </x:c>
      <x:c r="I6" s="84" t="n">
        <x:v>18032000000</x:v>
      </x:c>
      <x:c r="J6" s="86" t="n">
        <x:v>0.0024367567567567566</x:v>
      </x:c>
      <x:c r="K6" s="83" t="str">
        <x:v>Paid at birth. Gross arithmetic only; excludes administration, eligibility, take-up, taxes, offsets and behavioral responses.</x:v>
      </x:c>
      <x:c r="M6" s="18" t="n">
        <x:v>5000</x:v>
      </x:c>
      <x:c r="N6" s="87" t="n">
        <x:v>18032000000</x:v>
      </x:c>
    </x:row>
    <x:row r="7" ht="64" customHeight="1">
      <x:c r="A7" s="83" t="str">
        <x:v>One-time $10,000 payment</x:v>
      </x:c>
      <x:c r="B7" s="83" t="str">
        <x:v>One-time per-birth payment</x:v>
      </x:c>
      <x:c r="C7" s="84" t="n">
        <x:v>10000</x:v>
      </x:c>
      <x:c r="D7" s="85" t="n">
        <x:v>3606400</x:v>
      </x:c>
      <x:c r="E7" s="84" t="n">
        <x:v>36064000000</x:v>
      </x:c>
      <x:c r="F7" s="84" t="n">
        <x:v>36064000000</x:v>
      </x:c>
      <x:c r="G7" s="84" t="n">
        <x:v>36064000000</x:v>
      </x:c>
      <x:c r="H7" s="84" t="n">
        <x:v>10000</x:v>
      </x:c>
      <x:c r="I7" s="84" t="n">
        <x:v>36064000000</x:v>
      </x:c>
      <x:c r="J7" s="86" t="n">
        <x:v>0.004873513513513513</x:v>
      </x:c>
      <x:c r="K7" s="83" t="str">
        <x:v>Paid at birth. Gross arithmetic only; excludes administration, eligibility, take-up, taxes, offsets and behavioral responses.</x:v>
      </x:c>
      <x:c r="M7" s="18" t="n">
        <x:v>10000</x:v>
      </x:c>
      <x:c r="N7" s="87" t="n">
        <x:v>36064000000</x:v>
      </x:c>
    </x:row>
    <x:row r="8" ht="64" customHeight="1">
      <x:c r="A8" s="83" t="str">
        <x:v>One-time $20,000 payment</x:v>
      </x:c>
      <x:c r="B8" s="83" t="str">
        <x:v>One-time per-birth payment</x:v>
      </x:c>
      <x:c r="C8" s="84" t="n">
        <x:v>20000</x:v>
      </x:c>
      <x:c r="D8" s="85" t="n">
        <x:v>3606400</x:v>
      </x:c>
      <x:c r="E8" s="84" t="n">
        <x:v>72128000000</x:v>
      </x:c>
      <x:c r="F8" s="84" t="n">
        <x:v>72128000000</x:v>
      </x:c>
      <x:c r="G8" s="84" t="n">
        <x:v>72128000000</x:v>
      </x:c>
      <x:c r="H8" s="84" t="n">
        <x:v>20000</x:v>
      </x:c>
      <x:c r="I8" s="84" t="n">
        <x:v>72128000000</x:v>
      </x:c>
      <x:c r="J8" s="86" t="n">
        <x:v>0.009747027027027027</x:v>
      </x:c>
      <x:c r="K8" s="83" t="str">
        <x:v>Paid at birth. Gross arithmetic only; excludes administration, eligibility, take-up, taxes, offsets and behavioral responses.</x:v>
      </x:c>
      <x:c r="M8" s="18" t="n">
        <x:v>20000</x:v>
      </x:c>
      <x:c r="N8" s="87" t="n">
        <x:v>72128000000</x:v>
      </x:c>
    </x:row>
    <x:row r="9" ht="64" customHeight="1">
      <x:c r="A9" s="83" t="str">
        <x:v>Singapore around-S$70,000 lifetime equivalent</x:v>
      </x:c>
      <x:c r="B9" s="83" t="str">
        <x:v>Currency-translated lifetime support benchmark</x:v>
      </x:c>
      <x:c r="C9" s="84" t="n">
        <x:v>54927.81</x:v>
      </x:c>
      <x:c r="D9" s="85" t="n">
        <x:v>3606400</x:v>
      </x:c>
      <x:c r="E9" s="84"/>
      <x:c r="F9" s="84"/>
      <x:c r="G9" s="84" t="n">
        <x:v>198091650973.01</x:v>
      </x:c>
      <x:c r="H9" s="84"/>
      <x:c r="I9" s="84"/>
      <x:c r="J9" s="86"/>
      <x:c r="K9" s="83" t="str">
        <x:v>Benchmark spans birth through age 17; not a one-year expenditure. Uses the 2026-08-28 spot exchange rate, not purchasing-power parity. The official total is approximate and includes existing components.</x:v>
      </x:c>
    </x:row>
    <x:row r="10" ht="64" customHeight="1">
      <x:c r="A10" s="83" t="str">
        <x:v>Singapore new-package timing applied to a U.S. birth cohort</x:v>
      </x:c>
      <x:c r="B10" s="83" t="str">
        <x:v>Structured birth-through-age-17 stream</x:v>
      </x:c>
      <x:c r="C10" s="84" t="n">
        <x:v>48650.35</x:v>
      </x:c>
      <x:c r="D10" s="85" t="n">
        <x:v>3606400</x:v>
      </x:c>
      <x:c r="E10" s="84" t="n">
        <x:v>56597614563.72</x:v>
      </x:c>
      <x:c r="F10" s="84" t="n">
        <x:v>175452605147.52</x:v>
      </x:c>
      <x:c r="G10" s="84" t="n">
        <x:v>175452605147.52</x:v>
      </x:c>
      <x:c r="H10" s="84" t="n">
        <x:v>40154.09</x:v>
      </x:c>
      <x:c r="I10" s="84" t="n">
        <x:v>144811699463.32</x:v>
      </x:c>
      <x:c r="J10" s="86" t="n">
        <x:v>0.023709811506421676</x:v>
      </x:c>
      <x:c r="K10" s="83" t="str">
        <x:v>Age 0: S$20,000; ages 1-16: S$2,000 annually; age 17: S$10,000. Assumes a stable number of births for the mature steady-state comparison and full CDA co-match. It is not a legislative score.</x:v>
      </x:c>
    </x:row>
  </x:sheetData>
  <x:mergeCells>
    <x:mergeCell ref="A1:K1"/>
    <x:mergeCell ref="A2:K2"/>
  </x:mergeCells>
  <x:pageMargins left="0.7" right="0.7" top="0.75" bottom="0.75" header="0.3" footer="0.3"/>
  <x:drawing xmlns:r="http://schemas.openxmlformats.org/officeDocument/2006/relationships" r:id="R91be43a779b34867"/>
</x:worksheet>
</file>

<file path=xl/worksheets/sheet4.xml><?xml version="1.0" encoding="utf-8"?>
<x:worksheet xmlns:x="http://schemas.openxmlformats.org/spreadsheetml/2006/main">
  <x:sheetViews>
    <x:sheetView showGridLines="0" workbookViewId="0"/>
  </x:sheetViews>
  <x:sheetFormatPr defaultRowHeight="15"/>
  <x:cols>
    <x:col min="1" max="1" width="23" hidden="0" customWidth="1"/>
    <x:col min="2" max="2" width="9" hidden="0" customWidth="1"/>
    <x:col min="3" max="3" width="15" hidden="0" customWidth="1"/>
    <x:col min="4" max="4" width="15" hidden="0" customWidth="1"/>
    <x:col min="5" max="5" width="21" hidden="0" customWidth="1"/>
    <x:col min="6" max="6" width="21" hidden="0" customWidth="1"/>
    <x:col min="7" max="7" width="21" hidden="0" customWidth="1"/>
    <x:col min="8" max="8" width="36" hidden="0" customWidth="1"/>
    <x:col min="9" max="9" width="18" hidden="0" customWidth="1"/>
    <x:col min="10" max="10" width="22" hidden="0" customWidth="1"/>
    <x:col min="11" max="11" width="19" hidden="0" customWidth="1"/>
    <x:col min="12" max="12" width="21" hidden="0" customWidth="1"/>
    <x:col min="13" max="13" width="21" hidden="0" customWidth="1"/>
    <x:col min="14" max="14" width="20" hidden="0" customWidth="1"/>
    <x:col min="15" max="15" width="14" hidden="0" customWidth="1"/>
    <x:col min="16" max="16" width="13" hidden="0" customWidth="1"/>
    <x:col min="17" max="17" width="13" hidden="0" customWidth="1"/>
    <x:col min="18" max="18" width="13" hidden="0" customWidth="1"/>
    <x:col min="19" max="19" width="17" hidden="0" customWidth="1"/>
    <x:col min="20" max="20" width="15" hidden="0" customWidth="1"/>
    <x:col min="21" max="21" width="72" hidden="0" customWidth="1"/>
  </x:cols>
  <x:sheetData>
    <x:row r="1" ht="34" customHeight="1">
      <x:c r="A1" s="3" t="str">
        <x:v>50-state family affordability and fertility dashboard</x:v>
      </x:c>
      <x:c r="B1" s="3"/>
      <x:c r="C1" s="3"/>
      <x:c r="D1" s="3"/>
      <x:c r="E1" s="3"/>
      <x:c r="F1" s="3"/>
      <x:c r="G1" s="3"/>
      <x:c r="H1" s="3"/>
      <x:c r="I1" s="3"/>
      <x:c r="J1" s="3"/>
      <x:c r="K1" s="3"/>
      <x:c r="L1" s="3"/>
      <x:c r="M1" s="3"/>
      <x:c r="N1" s="3"/>
      <x:c r="O1" s="3"/>
      <x:c r="P1" s="3"/>
      <x:c r="Q1" s="3"/>
      <x:c r="R1" s="3"/>
      <x:c r="S1" s="3"/>
      <x:c r="T1" s="3"/>
      <x:c r="U1" s="3"/>
    </x:row>
    <x:row r="2" ht="30" customHeight="1">
      <x:c r="A2" s="7" t="str">
        <x:v>No composite ranking. Observed DOL prices remain separate from the national CPI context translation.</x:v>
      </x:c>
      <x:c r="B2" s="7"/>
      <x:c r="C2" s="7"/>
      <x:c r="D2" s="7"/>
      <x:c r="E2" s="7"/>
      <x:c r="F2" s="7"/>
      <x:c r="G2" s="7"/>
      <x:c r="H2" s="7"/>
      <x:c r="I2" s="7"/>
      <x:c r="J2" s="7"/>
      <x:c r="K2" s="7"/>
      <x:c r="L2" s="7"/>
      <x:c r="M2" s="7"/>
      <x:c r="N2" s="7"/>
      <x:c r="O2" s="7"/>
      <x:c r="P2" s="7"/>
      <x:c r="Q2" s="7"/>
      <x:c r="R2" s="7"/>
      <x:c r="S2" s="7"/>
      <x:c r="T2" s="7"/>
      <x:c r="U2" s="7"/>
    </x:row>
    <x:row r="4">
      <x:c r="A4" s="14" t="str">
        <x:v>State</x:v>
      </x:c>
      <x:c r="B4" s="21" t="str">
        <x:v>Abbr.</x:v>
      </x:c>
      <x:c r="C4" s="21" t="str">
        <x:v>Child care year</x:v>
      </x:c>
      <x:c r="D4" s="21" t="str">
        <x:v>Vintage group</x:v>
      </x:c>
      <x:c r="E4" s="21" t="str">
        <x:v>Weekly center infant price</x:v>
      </x:c>
      <x:c r="F4" s="21" t="str">
        <x:v>Annualized infant price</x:v>
      </x:c>
      <x:c r="G4" s="21" t="str">
        <x:v>July 2026 CPI context</x:v>
      </x:c>
      <x:c r="H4" s="21" t="str">
        <x:v>CPI classification</x:v>
      </x:c>
      <x:c r="I4" s="21" t="str">
        <x:v>DOL valid-price coverage</x:v>
      </x:c>
      <x:c r="J4" s="21" t="str">
        <x:v>2024 median household income</x:v>
      </x:c>
      <x:c r="K4" s="21" t="str">
        <x:v>Child care share of income</x:v>
      </x:c>
      <x:c r="L4" s="21" t="str">
        <x:v>2024 median gross rent</x:v>
      </x:c>
      <x:c r="M4" s="21" t="str">
        <x:v>Rent + care benchmark</x:v>
      </x:c>
      <x:c r="N4" s="21" t="str">
        <x:v>Benchmark share of income</x:v>
      </x:c>
      <x:c r="O4" s="21" t="str">
        <x:v>2024 births</x:v>
      </x:c>
      <x:c r="P4" s="21" t="str">
        <x:v>2023 GFR</x:v>
      </x:c>
      <x:c r="Q4" s="21" t="str">
        <x:v>2024 GFR</x:v>
      </x:c>
      <x:c r="R4" s="21" t="str">
        <x:v>GFR change</x:v>
      </x:c>
      <x:c r="S4" s="21" t="str">
        <x:v>PFML law enacted</x:v>
      </x:c>
      <x:c r="T4" s="21" t="str">
        <x:v>Composite score</x:v>
      </x:c>
      <x:c r="U4" s="15" t="str">
        <x:v>Comparability note</x:v>
      </x:c>
    </x:row>
    <x:row r="5">
      <x:c r="A5" s="83" t="str">
        <x:v>Alabama</x:v>
      </x:c>
      <x:c r="B5" s="83" t="str">
        <x:v>AL</x:v>
      </x:c>
      <x:c r="C5" s="83" t="n">
        <x:v>2022</x:v>
      </x:c>
      <x:c r="D5" s="83" t="str">
        <x:v>Observed 2022</x:v>
      </x:c>
      <x:c r="E5" s="84" t="n">
        <x:v>136.01</x:v>
      </x:c>
      <x:c r="F5" s="84" t="n">
        <x:v>7072.52</x:v>
      </x:c>
      <x:c r="G5" s="84" t="n">
        <x:v>8538.35</x:v>
      </x:c>
      <x:c r="H5" s="83" t="str">
        <x:v>National index context, not observed state price</x:v>
      </x:c>
      <x:c r="I5" s="92" t="n">
        <x:v>1</x:v>
      </x:c>
      <x:c r="J5" s="84" t="n">
        <x:v>66659</x:v>
      </x:c>
      <x:c r="K5" s="92" t="n">
        <x:v>0.1061</x:v>
      </x:c>
      <x:c r="L5" s="84" t="n">
        <x:v>1077</x:v>
      </x:c>
      <x:c r="M5" s="84" t="n">
        <x:v>19996.52</x:v>
      </x:c>
      <x:c r="N5" s="92" t="n">
        <x:v>0.299982</x:v>
      </x:c>
      <x:c r="O5" s="85" t="n">
        <x:v>57934</x:v>
      </x:c>
      <x:c r="P5" s="93" t="n">
        <x:v>57.9</x:v>
      </x:c>
      <x:c r="Q5" s="93" t="n">
        <x:v>57.2</x:v>
      </x:c>
      <x:c r="R5" s="93" t="n">
        <x:v>-0.7</x:v>
      </x:c>
      <x:c r="S5" s="83" t="str">
        <x:v>No</x:v>
      </x:c>
      <x:c r="T5" s="83"/>
      <x:c r="U5" s="83" t="str">
        <x:v>No composite score. Observed child care is latest nonmissing through 2022. CPI context is a national index translation, not a current state quote. Income and rent are 2024; GFR change compares final 2023 and 2024 rates.</x:v>
      </x:c>
    </x:row>
    <x:row r="6">
      <x:c r="A6" s="83" t="str">
        <x:v>Alaska</x:v>
      </x:c>
      <x:c r="B6" s="83" t="str">
        <x:v>AK</x:v>
      </x:c>
      <x:c r="C6" s="83" t="n">
        <x:v>2022</x:v>
      </x:c>
      <x:c r="D6" s="83" t="str">
        <x:v>Observed 2022</x:v>
      </x:c>
      <x:c r="E6" s="84" t="n">
        <x:v>361.9</x:v>
      </x:c>
      <x:c r="F6" s="84" t="n">
        <x:v>18818.8</x:v>
      </x:c>
      <x:c r="G6" s="84" t="n">
        <x:v>22719.13</x:v>
      </x:c>
      <x:c r="H6" s="83" t="str">
        <x:v>National index context, not observed state price</x:v>
      </x:c>
      <x:c r="I6" s="92" t="n">
        <x:v>0.5347</x:v>
      </x:c>
      <x:c r="J6" s="84" t="n">
        <x:v>95665</x:v>
      </x:c>
      <x:c r="K6" s="92" t="n">
        <x:v>0.196716</x:v>
      </x:c>
      <x:c r="L6" s="84" t="n">
        <x:v>1444</x:v>
      </x:c>
      <x:c r="M6" s="84" t="n">
        <x:v>36146.8</x:v>
      </x:c>
      <x:c r="N6" s="92" t="n">
        <x:v>0.377848</x:v>
      </x:c>
      <x:c r="O6" s="85" t="n">
        <x:v>8943</x:v>
      </x:c>
      <x:c r="P6" s="93" t="n">
        <x:v>62.4</x:v>
      </x:c>
      <x:c r="Q6" s="93" t="n">
        <x:v>60.8</x:v>
      </x:c>
      <x:c r="R6" s="93" t="n">
        <x:v>-1.6</x:v>
      </x:c>
      <x:c r="S6" s="83" t="str">
        <x:v>No</x:v>
      </x:c>
      <x:c r="T6" s="83"/>
      <x:c r="U6" s="83" t="str">
        <x:v>No composite score. Observed child care is latest nonmissing through 2022. CPI context is a national index translation, not a current state quote. Income and rent are 2024; GFR change compares final 2023 and 2024 rates.</x:v>
      </x:c>
    </x:row>
    <x:row r="7">
      <x:c r="A7" s="83" t="str">
        <x:v>Arizona</x:v>
      </x:c>
      <x:c r="B7" s="83" t="str">
        <x:v>AZ</x:v>
      </x:c>
      <x:c r="C7" s="83" t="n">
        <x:v>2022</x:v>
      </x:c>
      <x:c r="D7" s="83" t="str">
        <x:v>Observed 2022</x:v>
      </x:c>
      <x:c r="E7" s="84" t="n">
        <x:v>270</x:v>
      </x:c>
      <x:c r="F7" s="84" t="n">
        <x:v>14040</x:v>
      </x:c>
      <x:c r="G7" s="84" t="n">
        <x:v>16949.89</x:v>
      </x:c>
      <x:c r="H7" s="83" t="str">
        <x:v>National index context, not observed state price</x:v>
      </x:c>
      <x:c r="I7" s="92" t="n">
        <x:v>1</x:v>
      </x:c>
      <x:c r="J7" s="84" t="n">
        <x:v>81486</x:v>
      </x:c>
      <x:c r="K7" s="92" t="n">
        <x:v>0.1723</x:v>
      </x:c>
      <x:c r="L7" s="84" t="n">
        <x:v>1672</x:v>
      </x:c>
      <x:c r="M7" s="84" t="n">
        <x:v>34104</x:v>
      </x:c>
      <x:c r="N7" s="92" t="n">
        <x:v>0.418526</x:v>
      </x:c>
      <x:c r="O7" s="85" t="n">
        <x:v>78711</x:v>
      </x:c>
      <x:c r="P7" s="93" t="n">
        <x:v>54.2</x:v>
      </x:c>
      <x:c r="Q7" s="93" t="n">
        <x:v>53.2</x:v>
      </x:c>
      <x:c r="R7" s="93" t="n">
        <x:v>-1</x:v>
      </x:c>
      <x:c r="S7" s="83" t="str">
        <x:v>No</x:v>
      </x:c>
      <x:c r="T7" s="83"/>
      <x:c r="U7" s="83" t="str">
        <x:v>No composite score. Observed child care is latest nonmissing through 2022. CPI context is a national index translation, not a current state quote. Income and rent are 2024; GFR change compares final 2023 and 2024 rates.</x:v>
      </x:c>
    </x:row>
    <x:row r="8">
      <x:c r="A8" s="83" t="str">
        <x:v>Arkansas</x:v>
      </x:c>
      <x:c r="B8" s="83" t="str">
        <x:v>AR</x:v>
      </x:c>
      <x:c r="C8" s="83" t="n">
        <x:v>2021</x:v>
      </x:c>
      <x:c r="D8" s="83" t="str">
        <x:v>Observed 2021</x:v>
      </x:c>
      <x:c r="E8" s="84" t="n">
        <x:v>147.5</x:v>
      </x:c>
      <x:c r="F8" s="84" t="n">
        <x:v>7670</x:v>
      </x:c>
      <x:c r="G8" s="84" t="n">
        <x:v>9625.65</x:v>
      </x:c>
      <x:c r="H8" s="83" t="str">
        <x:v>National index context, not observed state price</x:v>
      </x:c>
      <x:c r="I8" s="92" t="n">
        <x:v>0.9808</x:v>
      </x:c>
      <x:c r="J8" s="84" t="n">
        <x:v>62106</x:v>
      </x:c>
      <x:c r="K8" s="92" t="n">
        <x:v>0.123499</x:v>
      </x:c>
      <x:c r="L8" s="84" t="n">
        <x:v>982</x:v>
      </x:c>
      <x:c r="M8" s="84" t="n">
        <x:v>19454</x:v>
      </x:c>
      <x:c r="N8" s="92" t="n">
        <x:v>0.313239</x:v>
      </x:c>
      <x:c r="O8" s="85" t="n">
        <x:v>35395</x:v>
      </x:c>
      <x:c r="P8" s="93" t="n">
        <x:v>59.2</x:v>
      </x:c>
      <x:c r="Q8" s="93" t="n">
        <x:v>58.8</x:v>
      </x:c>
      <x:c r="R8" s="93" t="n">
        <x:v>-0.4</x:v>
      </x:c>
      <x:c r="S8" s="83" t="str">
        <x:v>No</x:v>
      </x:c>
      <x:c r="T8" s="83"/>
      <x:c r="U8" s="83" t="str">
        <x:v>No composite score. Observed child care is latest nonmissing through 2022. CPI context is a national index translation, not a current state quote. Income and rent are 2024; GFR change compares final 2023 and 2024 rates.</x:v>
      </x:c>
    </x:row>
    <x:row r="9">
      <x:c r="A9" s="83" t="str">
        <x:v>California</x:v>
      </x:c>
      <x:c r="B9" s="83" t="str">
        <x:v>CA</x:v>
      </x:c>
      <x:c r="C9" s="83" t="n">
        <x:v>2022</x:v>
      </x:c>
      <x:c r="D9" s="83" t="str">
        <x:v>Observed 2022</x:v>
      </x:c>
      <x:c r="E9" s="84" t="n">
        <x:v>379.21</x:v>
      </x:c>
      <x:c r="F9" s="84" t="n">
        <x:v>19718.92</x:v>
      </x:c>
      <x:c r="G9" s="84" t="n">
        <x:v>23805.8</x:v>
      </x:c>
      <x:c r="H9" s="83" t="str">
        <x:v>National index context, not observed state price</x:v>
      </x:c>
      <x:c r="I9" s="92" t="n">
        <x:v>1</x:v>
      </x:c>
      <x:c r="J9" s="84" t="n">
        <x:v>100149</x:v>
      </x:c>
      <x:c r="K9" s="92" t="n">
        <x:v>0.196896</x:v>
      </x:c>
      <x:c r="L9" s="84" t="n">
        <x:v>2104</x:v>
      </x:c>
      <x:c r="M9" s="84" t="n">
        <x:v>44966.92</x:v>
      </x:c>
      <x:c r="N9" s="92" t="n">
        <x:v>0.449</x:v>
      </x:c>
      <x:c r="O9" s="85" t="n">
        <x:v>402075</x:v>
      </x:c>
      <x:c r="P9" s="93" t="n">
        <x:v>50.4</x:v>
      </x:c>
      <x:c r="Q9" s="93" t="n">
        <x:v>49.8</x:v>
      </x:c>
      <x:c r="R9" s="93" t="n">
        <x:v>-0.6</x:v>
      </x:c>
      <x:c r="S9" s="83" t="str">
        <x:v>Yes</x:v>
      </x:c>
      <x:c r="T9" s="83"/>
      <x:c r="U9" s="83" t="str">
        <x:v>No composite score. Observed child care is latest nonmissing through 2022. CPI context is a national index translation, not a current state quote. Income and rent are 2024; GFR change compares final 2023 and 2024 rates.</x:v>
      </x:c>
    </x:row>
    <x:row r="10">
      <x:c r="A10" s="83" t="str">
        <x:v>Colorado</x:v>
      </x:c>
      <x:c r="B10" s="83" t="str">
        <x:v>CO</x:v>
      </x:c>
      <x:c r="C10" s="83" t="n">
        <x:v>2022</x:v>
      </x:c>
      <x:c r="D10" s="83" t="str">
        <x:v>Observed 2022</x:v>
      </x:c>
      <x:c r="E10" s="84" t="n">
        <x:v>377.4</x:v>
      </x:c>
      <x:c r="F10" s="84" t="n">
        <x:v>19624.8</x:v>
      </x:c>
      <x:c r="G10" s="84" t="n">
        <x:v>23692.18</x:v>
      </x:c>
      <x:c r="H10" s="83" t="str">
        <x:v>National index context, not observed state price</x:v>
      </x:c>
      <x:c r="I10" s="92" t="n">
        <x:v>0.9998</x:v>
      </x:c>
      <x:c r="J10" s="84" t="n">
        <x:v>97113</x:v>
      </x:c>
      <x:c r="K10" s="92" t="n">
        <x:v>0.202082</x:v>
      </x:c>
      <x:c r="L10" s="84" t="n">
        <x:v>1822</x:v>
      </x:c>
      <x:c r="M10" s="84" t="n">
        <x:v>41488.8</x:v>
      </x:c>
      <x:c r="N10" s="92" t="n">
        <x:v>0.427222</x:v>
      </x:c>
      <x:c r="O10" s="85" t="n">
        <x:v>64268</x:v>
      </x:c>
      <x:c r="P10" s="93" t="n">
        <x:v>50.2</x:v>
      </x:c>
      <x:c r="Q10" s="93" t="n">
        <x:v>51.6</x:v>
      </x:c>
      <x:c r="R10" s="93" t="n">
        <x:v>1.4</x:v>
      </x:c>
      <x:c r="S10" s="83" t="str">
        <x:v>Yes</x:v>
      </x:c>
      <x:c r="T10" s="83"/>
      <x:c r="U10" s="83" t="str">
        <x:v>No composite score. Observed child care is latest nonmissing through 2022. CPI context is a national index translation, not a current state quote. Income and rent are 2024; GFR change compares final 2023 and 2024 rates.</x:v>
      </x:c>
    </x:row>
    <x:row r="11">
      <x:c r="A11" s="83" t="str">
        <x:v>Connecticut</x:v>
      </x:c>
      <x:c r="B11" s="83" t="str">
        <x:v>CT</x:v>
      </x:c>
      <x:c r="C11" s="83" t="n">
        <x:v>2022</x:v>
      </x:c>
      <x:c r="D11" s="83" t="str">
        <x:v>Observed 2022</x:v>
      </x:c>
      <x:c r="E11" s="84" t="n">
        <x:v>350</x:v>
      </x:c>
      <x:c r="F11" s="84" t="n">
        <x:v>18200</x:v>
      </x:c>
      <x:c r="G11" s="84" t="n">
        <x:v>21972.08</x:v>
      </x:c>
      <x:c r="H11" s="83" t="str">
        <x:v>National index context, not observed state price</x:v>
      </x:c>
      <x:c r="I11" s="92" t="n">
        <x:v>1</x:v>
      </x:c>
      <x:c r="J11" s="84" t="n">
        <x:v>96049</x:v>
      </x:c>
      <x:c r="K11" s="92" t="n">
        <x:v>0.189487</x:v>
      </x:c>
      <x:c r="L11" s="84" t="n">
        <x:v>1550</x:v>
      </x:c>
      <x:c r="M11" s="84" t="n">
        <x:v>36800</x:v>
      </x:c>
      <x:c r="N11" s="92" t="n">
        <x:v>0.383138</x:v>
      </x:c>
      <x:c r="O11" s="85" t="n">
        <x:v>34599</x:v>
      </x:c>
      <x:c r="P11" s="93" t="n">
        <x:v>50.2</x:v>
      </x:c>
      <x:c r="Q11" s="93" t="n">
        <x:v>48.9</x:v>
      </x:c>
      <x:c r="R11" s="93" t="n">
        <x:v>-1.3</x:v>
      </x:c>
      <x:c r="S11" s="83" t="str">
        <x:v>Yes</x:v>
      </x:c>
      <x:c r="T11" s="83"/>
      <x:c r="U11" s="83" t="str">
        <x:v>No composite score. Observed child care is latest nonmissing through 2022. CPI context is a national index translation, not a current state quote. Income and rent are 2024; GFR change compares final 2023 and 2024 rates.</x:v>
      </x:c>
    </x:row>
    <x:row r="12">
      <x:c r="A12" s="83" t="str">
        <x:v>Delaware</x:v>
      </x:c>
      <x:c r="B12" s="83" t="str">
        <x:v>DE</x:v>
      </x:c>
      <x:c r="C12" s="83" t="n">
        <x:v>2022</x:v>
      </x:c>
      <x:c r="D12" s="83" t="str">
        <x:v>Observed 2022</x:v>
      </x:c>
      <x:c r="E12" s="84" t="n">
        <x:v>280.28</x:v>
      </x:c>
      <x:c r="F12" s="84" t="n">
        <x:v>14574.56</x:v>
      </x:c>
      <x:c r="G12" s="84" t="n">
        <x:v>17595.24</x:v>
      </x:c>
      <x:c r="H12" s="83" t="str">
        <x:v>National index context, not observed state price</x:v>
      </x:c>
      <x:c r="I12" s="92" t="n">
        <x:v>1</x:v>
      </x:c>
      <x:c r="J12" s="84" t="n">
        <x:v>87534</x:v>
      </x:c>
      <x:c r="K12" s="92" t="n">
        <x:v>0.166502</x:v>
      </x:c>
      <x:c r="L12" s="84" t="n">
        <x:v>1530</x:v>
      </x:c>
      <x:c r="M12" s="84" t="n">
        <x:v>32934.56</x:v>
      </x:c>
      <x:c r="N12" s="92" t="n">
        <x:v>0.376249</x:v>
      </x:c>
      <x:c r="O12" s="85" t="n">
        <x:v>10550</x:v>
      </x:c>
      <x:c r="P12" s="93" t="n">
        <x:v>54.4</x:v>
      </x:c>
      <x:c r="Q12" s="93" t="n">
        <x:v>53.7</x:v>
      </x:c>
      <x:c r="R12" s="93" t="n">
        <x:v>-0.7</x:v>
      </x:c>
      <x:c r="S12" s="83" t="str">
        <x:v>Yes</x:v>
      </x:c>
      <x:c r="T12" s="83"/>
      <x:c r="U12" s="83" t="str">
        <x:v>No composite score. Observed child care is latest nonmissing through 2022. CPI context is a national index translation, not a current state quote. Income and rent are 2024; GFR change compares final 2023 and 2024 rates.</x:v>
      </x:c>
    </x:row>
    <x:row r="13">
      <x:c r="A13" s="83" t="str">
        <x:v>Florida</x:v>
      </x:c>
      <x:c r="B13" s="83" t="str">
        <x:v>FL</x:v>
      </x:c>
      <x:c r="C13" s="83" t="n">
        <x:v>2022</x:v>
      </x:c>
      <x:c r="D13" s="83" t="str">
        <x:v>Observed 2022</x:v>
      </x:c>
      <x:c r="E13" s="84" t="n">
        <x:v>225</x:v>
      </x:c>
      <x:c r="F13" s="84" t="n">
        <x:v>11700</x:v>
      </x:c>
      <x:c r="G13" s="84" t="n">
        <x:v>14124.91</x:v>
      </x:c>
      <x:c r="H13" s="83" t="str">
        <x:v>National index context, not observed state price</x:v>
      </x:c>
      <x:c r="I13" s="92" t="n">
        <x:v>0.989</x:v>
      </x:c>
      <x:c r="J13" s="84" t="n">
        <x:v>77735</x:v>
      </x:c>
      <x:c r="K13" s="92" t="n">
        <x:v>0.150511</x:v>
      </x:c>
      <x:c r="L13" s="84" t="n">
        <x:v>1812</x:v>
      </x:c>
      <x:c r="M13" s="84" t="n">
        <x:v>33444</x:v>
      </x:c>
      <x:c r="N13" s="92" t="n">
        <x:v>0.430231</x:v>
      </x:c>
      <x:c r="O13" s="85" t="n">
        <x:v>224389</x:v>
      </x:c>
      <x:c r="P13" s="93" t="n">
        <x:v>53.9</x:v>
      </x:c>
      <x:c r="Q13" s="93" t="n">
        <x:v>52.2</x:v>
      </x:c>
      <x:c r="R13" s="93" t="n">
        <x:v>-1.7</x:v>
      </x:c>
      <x:c r="S13" s="83" t="str">
        <x:v>No</x:v>
      </x:c>
      <x:c r="T13" s="83"/>
      <x:c r="U13" s="83" t="str">
        <x:v>No composite score. Observed child care is latest nonmissing through 2022. CPI context is a national index translation, not a current state quote. Income and rent are 2024; GFR change compares final 2023 and 2024 rates.</x:v>
      </x:c>
    </x:row>
    <x:row r="14">
      <x:c r="A14" s="83" t="str">
        <x:v>Georgia</x:v>
      </x:c>
      <x:c r="B14" s="83" t="str">
        <x:v>GA</x:v>
      </x:c>
      <x:c r="C14" s="83" t="n">
        <x:v>2022</x:v>
      </x:c>
      <x:c r="D14" s="83" t="str">
        <x:v>Observed 2022</x:v>
      </x:c>
      <x:c r="E14" s="84" t="n">
        <x:v>205</x:v>
      </x:c>
      <x:c r="F14" s="84" t="n">
        <x:v>10660</x:v>
      </x:c>
      <x:c r="G14" s="84" t="n">
        <x:v>12869.36</x:v>
      </x:c>
      <x:c r="H14" s="83" t="str">
        <x:v>National index context, not observed state price</x:v>
      </x:c>
      <x:c r="I14" s="92" t="n">
        <x:v>1</x:v>
      </x:c>
      <x:c r="J14" s="84" t="n">
        <x:v>79991</x:v>
      </x:c>
      <x:c r="K14" s="92" t="n">
        <x:v>0.133265</x:v>
      </x:c>
      <x:c r="L14" s="84" t="n">
        <x:v>1506</x:v>
      </x:c>
      <x:c r="M14" s="84" t="n">
        <x:v>28732</x:v>
      </x:c>
      <x:c r="N14" s="92" t="n">
        <x:v>0.35919</x:v>
      </x:c>
      <x:c r="O14" s="85" t="n">
        <x:v>126437</x:v>
      </x:c>
      <x:c r="P14" s="93" t="n">
        <x:v>54.9</x:v>
      </x:c>
      <x:c r="Q14" s="93" t="n">
        <x:v>54.7</x:v>
      </x:c>
      <x:c r="R14" s="93" t="n">
        <x:v>-0.2</x:v>
      </x:c>
      <x:c r="S14" s="83" t="str">
        <x:v>No</x:v>
      </x:c>
      <x:c r="T14" s="83"/>
      <x:c r="U14" s="83" t="str">
        <x:v>No composite score. Observed child care is latest nonmissing through 2022. CPI context is a national index translation, not a current state quote. Income and rent are 2024; GFR change compares final 2023 and 2024 rates.</x:v>
      </x:c>
    </x:row>
    <x:row r="15">
      <x:c r="A15" s="83" t="str">
        <x:v>Hawaii</x:v>
      </x:c>
      <x:c r="B15" s="83" t="str">
        <x:v>HI</x:v>
      </x:c>
      <x:c r="C15" s="83" t="n">
        <x:v>2022</x:v>
      </x:c>
      <x:c r="D15" s="83" t="str">
        <x:v>Observed 2022</x:v>
      </x:c>
      <x:c r="E15" s="84" t="n">
        <x:v>365.77</x:v>
      </x:c>
      <x:c r="F15" s="84" t="n">
        <x:v>19020.04</x:v>
      </x:c>
      <x:c r="G15" s="84" t="n">
        <x:v>22962.08</x:v>
      </x:c>
      <x:c r="H15" s="83" t="str">
        <x:v>National index context, not observed state price</x:v>
      </x:c>
      <x:c r="I15" s="92" t="n">
        <x:v>0.9516</x:v>
      </x:c>
      <x:c r="J15" s="84" t="n">
        <x:v>100745</x:v>
      </x:c>
      <x:c r="K15" s="92" t="n">
        <x:v>0.188794</x:v>
      </x:c>
      <x:c r="L15" s="84" t="n">
        <x:v>1942</x:v>
      </x:c>
      <x:c r="M15" s="84" t="n">
        <x:v>42324.04</x:v>
      </x:c>
      <x:c r="N15" s="92" t="n">
        <x:v>0.420111</x:v>
      </x:c>
      <x:c r="O15" s="85" t="n">
        <x:v>14917</x:v>
      </x:c>
      <x:c r="P15" s="93" t="n">
        <x:v>56.9</x:v>
      </x:c>
      <x:c r="Q15" s="93" t="n">
        <x:v>56.6</x:v>
      </x:c>
      <x:c r="R15" s="93" t="n">
        <x:v>-0.3</x:v>
      </x:c>
      <x:c r="S15" s="83" t="str">
        <x:v>No</x:v>
      </x:c>
      <x:c r="T15" s="83"/>
      <x:c r="U15" s="83" t="str">
        <x:v>No composite score. Observed child care is latest nonmissing through 2022. CPI context is a national index translation, not a current state quote. Income and rent are 2024; GFR change compares final 2023 and 2024 rates.</x:v>
      </x:c>
    </x:row>
    <x:row r="16">
      <x:c r="A16" s="83" t="str">
        <x:v>Idaho</x:v>
      </x:c>
      <x:c r="B16" s="83" t="str">
        <x:v>ID</x:v>
      </x:c>
      <x:c r="C16" s="83" t="n">
        <x:v>2022</x:v>
      </x:c>
      <x:c r="D16" s="83" t="str">
        <x:v>Observed 2022</x:v>
      </x:c>
      <x:c r="E16" s="84" t="n">
        <x:v>166.41</x:v>
      </x:c>
      <x:c r="F16" s="84" t="n">
        <x:v>8653.32</x:v>
      </x:c>
      <x:c r="G16" s="84" t="n">
        <x:v>10446.78</x:v>
      </x:c>
      <x:c r="H16" s="83" t="str">
        <x:v>National index context, not observed state price</x:v>
      </x:c>
      <x:c r="I16" s="92" t="n">
        <x:v>1</x:v>
      </x:c>
      <x:c r="J16" s="84" t="n">
        <x:v>81166</x:v>
      </x:c>
      <x:c r="K16" s="92" t="n">
        <x:v>0.106613</x:v>
      </x:c>
      <x:c r="L16" s="84" t="n">
        <x:v>1384</x:v>
      </x:c>
      <x:c r="M16" s="84" t="n">
        <x:v>25261.32</x:v>
      </x:c>
      <x:c r="N16" s="92" t="n">
        <x:v>0.31123</x:v>
      </x:c>
      <x:c r="O16" s="85" t="n">
        <x:v>23276</x:v>
      </x:c>
      <x:c r="P16" s="93" t="n">
        <x:v>57.6</x:v>
      </x:c>
      <x:c r="Q16" s="93" t="n">
        <x:v>58.6</x:v>
      </x:c>
      <x:c r="R16" s="93" t="n">
        <x:v>1</x:v>
      </x:c>
      <x:c r="S16" s="83" t="str">
        <x:v>No</x:v>
      </x:c>
      <x:c r="T16" s="83"/>
      <x:c r="U16" s="83" t="str">
        <x:v>No composite score. Observed child care is latest nonmissing through 2022. CPI context is a national index translation, not a current state quote. Income and rent are 2024; GFR change compares final 2023 and 2024 rates.</x:v>
      </x:c>
    </x:row>
    <x:row r="17">
      <x:c r="A17" s="83" t="str">
        <x:v>Illinois</x:v>
      </x:c>
      <x:c r="B17" s="83" t="str">
        <x:v>IL</x:v>
      </x:c>
      <x:c r="C17" s="83" t="n">
        <x:v>2022</x:v>
      </x:c>
      <x:c r="D17" s="83" t="str">
        <x:v>Observed 2022</x:v>
      </x:c>
      <x:c r="E17" s="84" t="n">
        <x:v>278.33</x:v>
      </x:c>
      <x:c r="F17" s="84" t="n">
        <x:v>14473.16</x:v>
      </x:c>
      <x:c r="G17" s="84" t="n">
        <x:v>17472.82</x:v>
      </x:c>
      <x:c r="H17" s="83" t="str">
        <x:v>National index context, not observed state price</x:v>
      </x:c>
      <x:c r="I17" s="92" t="n">
        <x:v>0.9364</x:v>
      </x:c>
      <x:c r="J17" s="84" t="n">
        <x:v>83211</x:v>
      </x:c>
      <x:c r="K17" s="92" t="n">
        <x:v>0.173933</x:v>
      </x:c>
      <x:c r="L17" s="84" t="n">
        <x:v>1322</x:v>
      </x:c>
      <x:c r="M17" s="84" t="n">
        <x:v>30337.16</x:v>
      </x:c>
      <x:c r="N17" s="92" t="n">
        <x:v>0.364581</x:v>
      </x:c>
      <x:c r="O17" s="85" t="n">
        <x:v>125731</x:v>
      </x:c>
      <x:c r="P17" s="93" t="n">
        <x:v>50.4</x:v>
      </x:c>
      <x:c r="Q17" s="93" t="n">
        <x:v>49.7</x:v>
      </x:c>
      <x:c r="R17" s="93" t="n">
        <x:v>-0.7</x:v>
      </x:c>
      <x:c r="S17" s="83" t="str">
        <x:v>No</x:v>
      </x:c>
      <x:c r="T17" s="83"/>
      <x:c r="U17" s="83" t="str">
        <x:v>No composite score. Observed child care is latest nonmissing through 2022. CPI context is a national index translation, not a current state quote. Income and rent are 2024; GFR change compares final 2023 and 2024 rates.</x:v>
      </x:c>
    </x:row>
    <x:row r="18">
      <x:c r="A18" s="83" t="str">
        <x:v>Indiana</x:v>
      </x:c>
      <x:c r="B18" s="83" t="str">
        <x:v>IN</x:v>
      </x:c>
      <x:c r="C18" s="83"/>
      <x:c r="D18" s="83" t="str">
        <x:v>Not observed</x:v>
      </x:c>
      <x:c r="E18" s="84"/>
      <x:c r="F18" s="84"/>
      <x:c r="G18" s="84"/>
      <x:c r="H18" s="83" t="str">
        <x:v>Not available</x:v>
      </x:c>
      <x:c r="I18" s="92"/>
      <x:c r="J18" s="84" t="n">
        <x:v>71959</x:v>
      </x:c>
      <x:c r="K18" s="92"/>
      <x:c r="L18" s="84" t="n">
        <x:v>1104</x:v>
      </x:c>
      <x:c r="M18" s="84"/>
      <x:c r="N18" s="92"/>
      <x:c r="O18" s="85" t="n">
        <x:v>80257</x:v>
      </x:c>
      <x:c r="P18" s="93" t="n">
        <x:v>58.9</x:v>
      </x:c>
      <x:c r="Q18" s="93" t="n">
        <x:v>59.1</x:v>
      </x:c>
      <x:c r="R18" s="93" t="n">
        <x:v>0.2</x:v>
      </x:c>
      <x:c r="S18" s="83" t="str">
        <x:v>No</x:v>
      </x:c>
      <x:c r="T18" s="83"/>
      <x:c r="U18" s="83" t="str">
        <x:v>No composite score. Observed child care is latest nonmissing through 2022. CPI context is a national index translation, not a current state quote. Income and rent are 2024; GFR change compares final 2023 and 2024 rates.</x:v>
      </x:c>
    </x:row>
    <x:row r="19">
      <x:c r="A19" s="83" t="str">
        <x:v>Iowa</x:v>
      </x:c>
      <x:c r="B19" s="83" t="str">
        <x:v>IA</x:v>
      </x:c>
      <x:c r="C19" s="83" t="n">
        <x:v>2022</x:v>
      </x:c>
      <x:c r="D19" s="83" t="str">
        <x:v>Observed 2022</x:v>
      </x:c>
      <x:c r="E19" s="84" t="n">
        <x:v>165.98</x:v>
      </x:c>
      <x:c r="F19" s="84" t="n">
        <x:v>8630.96</x:v>
      </x:c>
      <x:c r="G19" s="84" t="n">
        <x:v>10419.79</x:v>
      </x:c>
      <x:c r="H19" s="83" t="str">
        <x:v>National index context, not observed state price</x:v>
      </x:c>
      <x:c r="I19" s="92" t="n">
        <x:v>1</x:v>
      </x:c>
      <x:c r="J19" s="84" t="n">
        <x:v>75501</x:v>
      </x:c>
      <x:c r="K19" s="92" t="n">
        <x:v>0.114316</x:v>
      </x:c>
      <x:c r="L19" s="84" t="n">
        <x:v>981</x:v>
      </x:c>
      <x:c r="M19" s="84" t="n">
        <x:v>20402.96</x:v>
      </x:c>
      <x:c r="N19" s="92" t="n">
        <x:v>0.270234</x:v>
      </x:c>
      <x:c r="O19" s="85" t="n">
        <x:v>36436</x:v>
      </x:c>
      <x:c r="P19" s="93" t="n">
        <x:v>59</x:v>
      </x:c>
      <x:c r="Q19" s="93" t="n">
        <x:v>58.8</x:v>
      </x:c>
      <x:c r="R19" s="93" t="n">
        <x:v>-0.2</x:v>
      </x:c>
      <x:c r="S19" s="83" t="str">
        <x:v>No</x:v>
      </x:c>
      <x:c r="T19" s="83"/>
      <x:c r="U19" s="83" t="str">
        <x:v>No composite score. Observed child care is latest nonmissing through 2022. CPI context is a national index translation, not a current state quote. Income and rent are 2024; GFR change compares final 2023 and 2024 rates.</x:v>
      </x:c>
    </x:row>
    <x:row r="20">
      <x:c r="A20" s="83" t="str">
        <x:v>Kansas</x:v>
      </x:c>
      <x:c r="B20" s="83" t="str">
        <x:v>KS</x:v>
      </x:c>
      <x:c r="C20" s="83" t="n">
        <x:v>2022</x:v>
      </x:c>
      <x:c r="D20" s="83" t="str">
        <x:v>Observed 2022</x:v>
      </x:c>
      <x:c r="E20" s="84" t="n">
        <x:v>157.33</x:v>
      </x:c>
      <x:c r="F20" s="84" t="n">
        <x:v>8181.16</x:v>
      </x:c>
      <x:c r="G20" s="84" t="n">
        <x:v>9876.76</x:v>
      </x:c>
      <x:c r="H20" s="83" t="str">
        <x:v>National index context, not observed state price</x:v>
      </x:c>
      <x:c r="I20" s="92" t="n">
        <x:v>1</x:v>
      </x:c>
      <x:c r="J20" s="84" t="n">
        <x:v>75514</x:v>
      </x:c>
      <x:c r="K20" s="92" t="n">
        <x:v>0.10834</x:v>
      </x:c>
      <x:c r="L20" s="84" t="n">
        <x:v>1079</x:v>
      </x:c>
      <x:c r="M20" s="84" t="n">
        <x:v>21129.16</x:v>
      </x:c>
      <x:c r="N20" s="92" t="n">
        <x:v>0.279805</x:v>
      </x:c>
      <x:c r="O20" s="85" t="n">
        <x:v>33984</x:v>
      </x:c>
      <x:c r="P20" s="93" t="n">
        <x:v>59.5</x:v>
      </x:c>
      <x:c r="Q20" s="93" t="n">
        <x:v>58.3</x:v>
      </x:c>
      <x:c r="R20" s="93" t="n">
        <x:v>-1.2</x:v>
      </x:c>
      <x:c r="S20" s="83" t="str">
        <x:v>No</x:v>
      </x:c>
      <x:c r="T20" s="83"/>
      <x:c r="U20" s="83" t="str">
        <x:v>No composite score. Observed child care is latest nonmissing through 2022. CPI context is a national index translation, not a current state quote. Income and rent are 2024; GFR change compares final 2023 and 2024 rates.</x:v>
      </x:c>
    </x:row>
    <x:row r="21">
      <x:c r="A21" s="83" t="str">
        <x:v>Kentucky</x:v>
      </x:c>
      <x:c r="B21" s="83" t="str">
        <x:v>KY</x:v>
      </x:c>
      <x:c r="C21" s="83" t="n">
        <x:v>2022</x:v>
      </x:c>
      <x:c r="D21" s="83" t="str">
        <x:v>Observed 2022</x:v>
      </x:c>
      <x:c r="E21" s="84" t="n">
        <x:v>151.3</x:v>
      </x:c>
      <x:c r="F21" s="84" t="n">
        <x:v>7867.6</x:v>
      </x:c>
      <x:c r="G21" s="84" t="n">
        <x:v>9498.21</x:v>
      </x:c>
      <x:c r="H21" s="83" t="str">
        <x:v>National index context, not observed state price</x:v>
      </x:c>
      <x:c r="I21" s="92" t="n">
        <x:v>1</x:v>
      </x:c>
      <x:c r="J21" s="84" t="n">
        <x:v>64526</x:v>
      </x:c>
      <x:c r="K21" s="92" t="n">
        <x:v>0.121929</x:v>
      </x:c>
      <x:c r="L21" s="84" t="n">
        <x:v>998</x:v>
      </x:c>
      <x:c r="M21" s="84" t="n">
        <x:v>19843.6</x:v>
      </x:c>
      <x:c r="N21" s="92" t="n">
        <x:v>0.307529</x:v>
      </x:c>
      <x:c r="O21" s="85" t="n">
        <x:v>52913</x:v>
      </x:c>
      <x:c r="P21" s="93" t="n">
        <x:v>60.4</x:v>
      </x:c>
      <x:c r="Q21" s="93" t="n">
        <x:v>60.3</x:v>
      </x:c>
      <x:c r="R21" s="93" t="n">
        <x:v>-0.1</x:v>
      </x:c>
      <x:c r="S21" s="83" t="str">
        <x:v>No</x:v>
      </x:c>
      <x:c r="T21" s="83"/>
      <x:c r="U21" s="83" t="str">
        <x:v>No composite score. Observed child care is latest nonmissing through 2022. CPI context is a national index translation, not a current state quote. Income and rent are 2024; GFR change compares final 2023 and 2024 rates.</x:v>
      </x:c>
    </x:row>
    <x:row r="22">
      <x:c r="A22" s="83" t="str">
        <x:v>Louisiana</x:v>
      </x:c>
      <x:c r="B22" s="83" t="str">
        <x:v>LA</x:v>
      </x:c>
      <x:c r="C22" s="83" t="n">
        <x:v>2022</x:v>
      </x:c>
      <x:c r="D22" s="83" t="str">
        <x:v>Observed 2022</x:v>
      </x:c>
      <x:c r="E22" s="84" t="n">
        <x:v>153.33</x:v>
      </x:c>
      <x:c r="F22" s="84" t="n">
        <x:v>7973.16</x:v>
      </x:c>
      <x:c r="G22" s="84" t="n">
        <x:v>9625.65</x:v>
      </x:c>
      <x:c r="H22" s="83" t="str">
        <x:v>National index context, not observed state price</x:v>
      </x:c>
      <x:c r="I22" s="92" t="n">
        <x:v>1</x:v>
      </x:c>
      <x:c r="J22" s="84" t="n">
        <x:v>60986</x:v>
      </x:c>
      <x:c r="K22" s="92" t="n">
        <x:v>0.130738</x:v>
      </x:c>
      <x:c r="L22" s="84" t="n">
        <x:v>1064</x:v>
      </x:c>
      <x:c r="M22" s="84" t="n">
        <x:v>20741.16</x:v>
      </x:c>
      <x:c r="N22" s="92" t="n">
        <x:v>0.340097</x:v>
      </x:c>
      <x:c r="O22" s="85" t="n">
        <x:v>53305</x:v>
      </x:c>
      <x:c r="P22" s="93" t="n">
        <x:v>60.4</x:v>
      </x:c>
      <x:c r="Q22" s="93" t="n">
        <x:v>58.2</x:v>
      </x:c>
      <x:c r="R22" s="93" t="n">
        <x:v>-2.2</x:v>
      </x:c>
      <x:c r="S22" s="83" t="str">
        <x:v>No</x:v>
      </x:c>
      <x:c r="T22" s="83"/>
      <x:c r="U22" s="83" t="str">
        <x:v>No composite score. Observed child care is latest nonmissing through 2022. CPI context is a national index translation, not a current state quote. Income and rent are 2024; GFR change compares final 2023 and 2024 rates.</x:v>
      </x:c>
    </x:row>
    <x:row r="23">
      <x:c r="A23" s="83" t="str">
        <x:v>Maine</x:v>
      </x:c>
      <x:c r="B23" s="83" t="str">
        <x:v>ME</x:v>
      </x:c>
      <x:c r="C23" s="83" t="n">
        <x:v>2022</x:v>
      </x:c>
      <x:c r="D23" s="83" t="str">
        <x:v>Observed 2022</x:v>
      </x:c>
      <x:c r="E23" s="84" t="n">
        <x:v>230</x:v>
      </x:c>
      <x:c r="F23" s="84" t="n">
        <x:v>11960</x:v>
      </x:c>
      <x:c r="G23" s="84" t="n">
        <x:v>14438.79</x:v>
      </x:c>
      <x:c r="H23" s="83" t="str">
        <x:v>National index context, not observed state price</x:v>
      </x:c>
      <x:c r="I23" s="92" t="n">
        <x:v>1</x:v>
      </x:c>
      <x:c r="J23" s="84" t="n">
        <x:v>76442</x:v>
      </x:c>
      <x:c r="K23" s="92" t="n">
        <x:v>0.156458</x:v>
      </x:c>
      <x:c r="L23" s="84" t="n">
        <x:v>1210</x:v>
      </x:c>
      <x:c r="M23" s="84" t="n">
        <x:v>26480</x:v>
      </x:c>
      <x:c r="N23" s="92" t="n">
        <x:v>0.346406</x:v>
      </x:c>
      <x:c r="O23" s="85" t="n">
        <x:v>11601</x:v>
      </x:c>
      <x:c r="P23" s="93" t="n">
        <x:v>47</x:v>
      </x:c>
      <x:c r="Q23" s="93" t="n">
        <x:v>46.3</x:v>
      </x:c>
      <x:c r="R23" s="93" t="n">
        <x:v>-0.7</x:v>
      </x:c>
      <x:c r="S23" s="83" t="str">
        <x:v>Yes</x:v>
      </x:c>
      <x:c r="T23" s="83"/>
      <x:c r="U23" s="83" t="str">
        <x:v>No composite score. Observed child care is latest nonmissing through 2022. CPI context is a national index translation, not a current state quote. Income and rent are 2024; GFR change compares final 2023 and 2024 rates.</x:v>
      </x:c>
    </x:row>
    <x:row r="24">
      <x:c r="A24" s="83" t="str">
        <x:v>Maryland</x:v>
      </x:c>
      <x:c r="B24" s="83" t="str">
        <x:v>MD</x:v>
      </x:c>
      <x:c r="C24" s="83" t="n">
        <x:v>2022</x:v>
      </x:c>
      <x:c r="D24" s="83" t="str">
        <x:v>Observed 2022</x:v>
      </x:c>
      <x:c r="E24" s="84" t="n">
        <x:v>327.39</x:v>
      </x:c>
      <x:c r="F24" s="84" t="n">
        <x:v>17024.28</x:v>
      </x:c>
      <x:c r="G24" s="84" t="n">
        <x:v>20552.68</x:v>
      </x:c>
      <x:c r="H24" s="83" t="str">
        <x:v>National index context, not observed state price</x:v>
      </x:c>
      <x:c r="I24" s="92" t="n">
        <x:v>1</x:v>
      </x:c>
      <x:c r="J24" s="84" t="n">
        <x:v>102905</x:v>
      </x:c>
      <x:c r="K24" s="92" t="n">
        <x:v>0.165437</x:v>
      </x:c>
      <x:c r="L24" s="84" t="n">
        <x:v>1721</x:v>
      </x:c>
      <x:c r="M24" s="84" t="n">
        <x:v>37676.28</x:v>
      </x:c>
      <x:c r="N24" s="92" t="n">
        <x:v>0.366127</x:v>
      </x:c>
      <x:c r="O24" s="85" t="n">
        <x:v>65797</x:v>
      </x:c>
      <x:c r="P24" s="93" t="n">
        <x:v>54.1</x:v>
      </x:c>
      <x:c r="Q24" s="93" t="n">
        <x:v>53.3</x:v>
      </x:c>
      <x:c r="R24" s="93" t="n">
        <x:v>-0.8</x:v>
      </x:c>
      <x:c r="S24" s="83" t="str">
        <x:v>Yes</x:v>
      </x:c>
      <x:c r="T24" s="83"/>
      <x:c r="U24" s="83" t="str">
        <x:v>No composite score. Observed child care is latest nonmissing through 2022. CPI context is a national index translation, not a current state quote. Income and rent are 2024; GFR change compares final 2023 and 2024 rates.</x:v>
      </x:c>
    </x:row>
    <x:row r="25">
      <x:c r="A25" s="83" t="str">
        <x:v>Massachusetts</x:v>
      </x:c>
      <x:c r="B25" s="83" t="str">
        <x:v>MA</x:v>
      </x:c>
      <x:c r="C25" s="83" t="n">
        <x:v>2022</x:v>
      </x:c>
      <x:c r="D25" s="83" t="str">
        <x:v>Observed 2022</x:v>
      </x:c>
      <x:c r="E25" s="84" t="n">
        <x:v>461.55</x:v>
      </x:c>
      <x:c r="F25" s="84" t="n">
        <x:v>24000.6</x:v>
      </x:c>
      <x:c r="G25" s="84" t="n">
        <x:v>28974.89</x:v>
      </x:c>
      <x:c r="H25" s="83" t="str">
        <x:v>National index context, not observed state price</x:v>
      </x:c>
      <x:c r="I25" s="92" t="n">
        <x:v>1</x:v>
      </x:c>
      <x:c r="J25" s="84" t="n">
        <x:v>104828</x:v>
      </x:c>
      <x:c r="K25" s="92" t="n">
        <x:v>0.228952</x:v>
      </x:c>
      <x:c r="L25" s="84" t="n">
        <x:v>1848</x:v>
      </x:c>
      <x:c r="M25" s="84" t="n">
        <x:v>46176.6</x:v>
      </x:c>
      <x:c r="N25" s="92" t="n">
        <x:v>0.440499</x:v>
      </x:c>
      <x:c r="O25" s="85" t="n">
        <x:v>68184</x:v>
      </x:c>
      <x:c r="P25" s="93" t="n">
        <x:v>47.4</x:v>
      </x:c>
      <x:c r="Q25" s="93" t="n">
        <x:v>46.8</x:v>
      </x:c>
      <x:c r="R25" s="93" t="n">
        <x:v>-0.6</x:v>
      </x:c>
      <x:c r="S25" s="83" t="str">
        <x:v>Yes</x:v>
      </x:c>
      <x:c r="T25" s="83"/>
      <x:c r="U25" s="83" t="str">
        <x:v>No composite score. Observed child care is latest nonmissing through 2022. CPI context is a national index translation, not a current state quote. Income and rent are 2024; GFR change compares final 2023 and 2024 rates.</x:v>
      </x:c>
    </x:row>
    <x:row r="26">
      <x:c r="A26" s="83" t="str">
        <x:v>Michigan</x:v>
      </x:c>
      <x:c r="B26" s="83" t="str">
        <x:v>MI</x:v>
      </x:c>
      <x:c r="C26" s="83" t="n">
        <x:v>2022</x:v>
      </x:c>
      <x:c r="D26" s="83" t="str">
        <x:v>Observed 2022</x:v>
      </x:c>
      <x:c r="E26" s="84" t="n">
        <x:v>173.2</x:v>
      </x:c>
      <x:c r="F26" s="84" t="n">
        <x:v>9006.4</x:v>
      </x:c>
      <x:c r="G26" s="84" t="n">
        <x:v>10873.04</x:v>
      </x:c>
      <x:c r="H26" s="83" t="str">
        <x:v>National index context, not observed state price</x:v>
      </x:c>
      <x:c r="I26" s="92" t="n">
        <x:v>1</x:v>
      </x:c>
      <x:c r="J26" s="84" t="n">
        <x:v>72389</x:v>
      </x:c>
      <x:c r="K26" s="92" t="n">
        <x:v>0.124417</x:v>
      </x:c>
      <x:c r="L26" s="84" t="n">
        <x:v>1168</x:v>
      </x:c>
      <x:c r="M26" s="84" t="n">
        <x:v>23022.4</x:v>
      </x:c>
      <x:c r="N26" s="92" t="n">
        <x:v>0.318037</x:v>
      </x:c>
      <x:c r="O26" s="85" t="n">
        <x:v>99525</x:v>
      </x:c>
      <x:c r="P26" s="93" t="n">
        <x:v>52.2</x:v>
      </x:c>
      <x:c r="Q26" s="93" t="n">
        <x:v>51.5</x:v>
      </x:c>
      <x:c r="R26" s="93" t="n">
        <x:v>-0.7</x:v>
      </x:c>
      <x:c r="S26" s="83" t="str">
        <x:v>No</x:v>
      </x:c>
      <x:c r="T26" s="83"/>
      <x:c r="U26" s="83" t="str">
        <x:v>No composite score. Observed child care is latest nonmissing through 2022. CPI context is a national index translation, not a current state quote. Income and rent are 2024; GFR change compares final 2023 and 2024 rates.</x:v>
      </x:c>
    </x:row>
    <x:row r="27">
      <x:c r="A27" s="83" t="str">
        <x:v>Minnesota</x:v>
      </x:c>
      <x:c r="B27" s="83" t="str">
        <x:v>MN</x:v>
      </x:c>
      <x:c r="C27" s="83" t="n">
        <x:v>2022</x:v>
      </x:c>
      <x:c r="D27" s="83" t="str">
        <x:v>Observed 2022</x:v>
      </x:c>
      <x:c r="E27" s="84" t="n">
        <x:v>390</x:v>
      </x:c>
      <x:c r="F27" s="84" t="n">
        <x:v>20280</x:v>
      </x:c>
      <x:c r="G27" s="84" t="n">
        <x:v>24483.17</x:v>
      </x:c>
      <x:c r="H27" s="83" t="str">
        <x:v>National index context, not observed state price</x:v>
      </x:c>
      <x:c r="I27" s="92" t="n">
        <x:v>1</x:v>
      </x:c>
      <x:c r="J27" s="84" t="n">
        <x:v>87117</x:v>
      </x:c>
      <x:c r="K27" s="92" t="n">
        <x:v>0.23279</x:v>
      </x:c>
      <x:c r="L27" s="84" t="n">
        <x:v>1291</x:v>
      </x:c>
      <x:c r="M27" s="84" t="n">
        <x:v>35772</x:v>
      </x:c>
      <x:c r="N27" s="92" t="n">
        <x:v>0.41062</x:v>
      </x:c>
      <x:c r="O27" s="85" t="n">
        <x:v>62110</x:v>
      </x:c>
      <x:c r="P27" s="93" t="n">
        <x:v>55.7</x:v>
      </x:c>
      <x:c r="Q27" s="93" t="n">
        <x:v>55.2</x:v>
      </x:c>
      <x:c r="R27" s="93" t="n">
        <x:v>-0.5</x:v>
      </x:c>
      <x:c r="S27" s="83" t="str">
        <x:v>Yes</x:v>
      </x:c>
      <x:c r="T27" s="83"/>
      <x:c r="U27" s="83" t="str">
        <x:v>No composite score. Observed child care is latest nonmissing through 2022. CPI context is a national index translation, not a current state quote. Income and rent are 2024; GFR change compares final 2023 and 2024 rates.</x:v>
      </x:c>
    </x:row>
    <x:row r="28">
      <x:c r="A28" s="83" t="str">
        <x:v>Mississippi</x:v>
      </x:c>
      <x:c r="B28" s="83" t="str">
        <x:v>MS</x:v>
      </x:c>
      <x:c r="C28" s="83" t="n">
        <x:v>2022</x:v>
      </x:c>
      <x:c r="D28" s="83" t="str">
        <x:v>Observed 2022</x:v>
      </x:c>
      <x:c r="E28" s="84" t="n">
        <x:v>118.68</x:v>
      </x:c>
      <x:c r="F28" s="84" t="n">
        <x:v>6171.36</x:v>
      </x:c>
      <x:c r="G28" s="84" t="n">
        <x:v>7450.42</x:v>
      </x:c>
      <x:c r="H28" s="83" t="str">
        <x:v>National index context, not observed state price</x:v>
      </x:c>
      <x:c r="I28" s="92" t="n">
        <x:v>1</x:v>
      </x:c>
      <x:c r="J28" s="84" t="n">
        <x:v>59127</x:v>
      </x:c>
      <x:c r="K28" s="92" t="n">
        <x:v>0.104375</x:v>
      </x:c>
      <x:c r="L28" s="84" t="n">
        <x:v>990</x:v>
      </x:c>
      <x:c r="M28" s="84" t="n">
        <x:v>18051.36</x:v>
      </x:c>
      <x:c r="N28" s="92" t="n">
        <x:v>0.305298</x:v>
      </x:c>
      <x:c r="O28" s="85" t="n">
        <x:v>33473</x:v>
      </x:c>
      <x:c r="P28" s="93" t="n">
        <x:v>59.2</x:v>
      </x:c>
      <x:c r="Q28" s="93" t="n">
        <x:v>57.3</x:v>
      </x:c>
      <x:c r="R28" s="93" t="n">
        <x:v>-1.9</x:v>
      </x:c>
      <x:c r="S28" s="83" t="str">
        <x:v>No</x:v>
      </x:c>
      <x:c r="T28" s="83"/>
      <x:c r="U28" s="83" t="str">
        <x:v>No composite score. Observed child care is latest nonmissing through 2022. CPI context is a national index translation, not a current state quote. Income and rent are 2024; GFR change compares final 2023 and 2024 rates.</x:v>
      </x:c>
    </x:row>
    <x:row r="29">
      <x:c r="A29" s="83" t="str">
        <x:v>Missouri</x:v>
      </x:c>
      <x:c r="B29" s="83" t="str">
        <x:v>MO</x:v>
      </x:c>
      <x:c r="C29" s="83" t="n">
        <x:v>2020</x:v>
      </x:c>
      <x:c r="D29" s="83" t="str">
        <x:v>Observed 2020</x:v>
      </x:c>
      <x:c r="E29" s="84" t="n">
        <x:v>214.94</x:v>
      </x:c>
      <x:c r="F29" s="84" t="n">
        <x:v>11176.88</x:v>
      </x:c>
      <x:c r="G29" s="84" t="n">
        <x:v>14290.15</x:v>
      </x:c>
      <x:c r="H29" s="83" t="str">
        <x:v>National index context, not observed state price</x:v>
      </x:c>
      <x:c r="I29" s="92" t="n">
        <x:v>0.5214</x:v>
      </x:c>
      <x:c r="J29" s="84" t="n">
        <x:v>71589</x:v>
      </x:c>
      <x:c r="K29" s="92" t="n">
        <x:v>0.156126</x:v>
      </x:c>
      <x:c r="L29" s="84" t="n">
        <x:v>1067</x:v>
      </x:c>
      <x:c r="M29" s="84" t="n">
        <x:v>23980.88</x:v>
      </x:c>
      <x:c r="N29" s="92" t="n">
        <x:v>0.33498</x:v>
      </x:c>
      <x:c r="O29" s="85" t="n">
        <x:v>67998</x:v>
      </x:c>
      <x:c r="P29" s="93" t="n">
        <x:v>55.8</x:v>
      </x:c>
      <x:c r="Q29" s="93" t="n">
        <x:v>55.9</x:v>
      </x:c>
      <x:c r="R29" s="93" t="n">
        <x:v>0.1</x:v>
      </x:c>
      <x:c r="S29" s="83" t="str">
        <x:v>No</x:v>
      </x:c>
      <x:c r="T29" s="83"/>
      <x:c r="U29" s="83" t="str">
        <x:v>No composite score. Observed child care is latest nonmissing through 2022. CPI context is a national index translation, not a current state quote. Income and rent are 2024; GFR change compares final 2023 and 2024 rates.</x:v>
      </x:c>
    </x:row>
    <x:row r="30">
      <x:c r="A30" s="83" t="str">
        <x:v>Montana</x:v>
      </x:c>
      <x:c r="B30" s="83" t="str">
        <x:v>MT</x:v>
      </x:c>
      <x:c r="C30" s="83" t="n">
        <x:v>2022</x:v>
      </x:c>
      <x:c r="D30" s="83" t="str">
        <x:v>Observed 2022</x:v>
      </x:c>
      <x:c r="E30" s="84" t="n">
        <x:v>220.81</x:v>
      </x:c>
      <x:c r="F30" s="84" t="n">
        <x:v>11482.12</x:v>
      </x:c>
      <x:c r="G30" s="84" t="n">
        <x:v>13861.87</x:v>
      </x:c>
      <x:c r="H30" s="83" t="str">
        <x:v>National index context, not observed state price</x:v>
      </x:c>
      <x:c r="I30" s="92" t="n">
        <x:v>1</x:v>
      </x:c>
      <x:c r="J30" s="84" t="n">
        <x:v>75340</x:v>
      </x:c>
      <x:c r="K30" s="92" t="n">
        <x:v>0.152404</x:v>
      </x:c>
      <x:c r="L30" s="84" t="n">
        <x:v>1177</x:v>
      </x:c>
      <x:c r="M30" s="84" t="n">
        <x:v>25606.12</x:v>
      </x:c>
      <x:c r="N30" s="92" t="n">
        <x:v>0.339874</x:v>
      </x:c>
      <x:c r="O30" s="85" t="n">
        <x:v>11331</x:v>
      </x:c>
      <x:c r="P30" s="93" t="n">
        <x:v>52.2</x:v>
      </x:c>
      <x:c r="Q30" s="93" t="n">
        <x:v>53.3</x:v>
      </x:c>
      <x:c r="R30" s="93" t="n">
        <x:v>1.1</x:v>
      </x:c>
      <x:c r="S30" s="83" t="str">
        <x:v>No</x:v>
      </x:c>
      <x:c r="T30" s="83"/>
      <x:c r="U30" s="83" t="str">
        <x:v>No composite score. Observed child care is latest nonmissing through 2022. CPI context is a national index translation, not a current state quote. Income and rent are 2024; GFR change compares final 2023 and 2024 rates.</x:v>
      </x:c>
    </x:row>
    <x:row r="31">
      <x:c r="A31" s="83" t="str">
        <x:v>Nebraska</x:v>
      </x:c>
      <x:c r="B31" s="83" t="str">
        <x:v>NE</x:v>
      </x:c>
      <x:c r="C31" s="83" t="n">
        <x:v>2022</x:v>
      </x:c>
      <x:c r="D31" s="83" t="str">
        <x:v>Observed 2022</x:v>
      </x:c>
      <x:c r="E31" s="84" t="n">
        <x:v>243.75</x:v>
      </x:c>
      <x:c r="F31" s="84" t="n">
        <x:v>12675</x:v>
      </x:c>
      <x:c r="G31" s="84" t="n">
        <x:v>15301.98</x:v>
      </x:c>
      <x:c r="H31" s="83" t="str">
        <x:v>National index context, not observed state price</x:v>
      </x:c>
      <x:c r="I31" s="92" t="n">
        <x:v>1</x:v>
      </x:c>
      <x:c r="J31" s="84" t="n">
        <x:v>76376</x:v>
      </x:c>
      <x:c r="K31" s="92" t="n">
        <x:v>0.165955</x:v>
      </x:c>
      <x:c r="L31" s="84" t="n">
        <x:v>1102</x:v>
      </x:c>
      <x:c r="M31" s="84" t="n">
        <x:v>25899</x:v>
      </x:c>
      <x:c r="N31" s="92" t="n">
        <x:v>0.339099</x:v>
      </x:c>
      <x:c r="O31" s="85" t="n">
        <x:v>24785</x:v>
      </x:c>
      <x:c r="P31" s="93" t="n">
        <x:v>62.5</x:v>
      </x:c>
      <x:c r="Q31" s="93" t="n">
        <x:v>62.9</x:v>
      </x:c>
      <x:c r="R31" s="93" t="n">
        <x:v>0.4</x:v>
      </x:c>
      <x:c r="S31" s="83" t="str">
        <x:v>No</x:v>
      </x:c>
      <x:c r="T31" s="83"/>
      <x:c r="U31" s="83" t="str">
        <x:v>No composite score. Observed child care is latest nonmissing through 2022. CPI context is a national index translation, not a current state quote. Income and rent are 2024; GFR change compares final 2023 and 2024 rates.</x:v>
      </x:c>
    </x:row>
    <x:row r="32">
      <x:c r="A32" s="83" t="str">
        <x:v>Nevada</x:v>
      </x:c>
      <x:c r="B32" s="83" t="str">
        <x:v>NV</x:v>
      </x:c>
      <x:c r="C32" s="83" t="n">
        <x:v>2022</x:v>
      </x:c>
      <x:c r="D32" s="83" t="str">
        <x:v>Observed 2022</x:v>
      </x:c>
      <x:c r="E32" s="84" t="n">
        <x:v>275.63</x:v>
      </x:c>
      <x:c r="F32" s="84" t="n">
        <x:v>14332.76</x:v>
      </x:c>
      <x:c r="G32" s="84" t="n">
        <x:v>17303.32</x:v>
      </x:c>
      <x:c r="H32" s="83" t="str">
        <x:v>National index context, not observed state price</x:v>
      </x:c>
      <x:c r="I32" s="92" t="n">
        <x:v>1</x:v>
      </x:c>
      <x:c r="J32" s="84" t="n">
        <x:v>81134</x:v>
      </x:c>
      <x:c r="K32" s="92" t="n">
        <x:v>0.176655</x:v>
      </x:c>
      <x:c r="L32" s="84" t="n">
        <x:v>1709</x:v>
      </x:c>
      <x:c r="M32" s="84" t="n">
        <x:v>34840.76</x:v>
      </x:c>
      <x:c r="N32" s="92" t="n">
        <x:v>0.429422</x:v>
      </x:c>
      <x:c r="O32" s="85" t="n">
        <x:v>32381</x:v>
      </x:c>
      <x:c r="P32" s="93" t="n">
        <x:v>50.8</x:v>
      </x:c>
      <x:c r="Q32" s="93" t="n">
        <x:v>50.1</x:v>
      </x:c>
      <x:c r="R32" s="93" t="n">
        <x:v>-0.7</x:v>
      </x:c>
      <x:c r="S32" s="83" t="str">
        <x:v>No</x:v>
      </x:c>
      <x:c r="T32" s="83"/>
      <x:c r="U32" s="83" t="str">
        <x:v>No composite score. Observed child care is latest nonmissing through 2022. CPI context is a national index translation, not a current state quote. Income and rent are 2024; GFR change compares final 2023 and 2024 rates.</x:v>
      </x:c>
    </x:row>
    <x:row r="33">
      <x:c r="A33" s="83" t="str">
        <x:v>New Hampshire</x:v>
      </x:c>
      <x:c r="B33" s="83" t="str">
        <x:v>NH</x:v>
      </x:c>
      <x:c r="C33" s="83" t="n">
        <x:v>2022</x:v>
      </x:c>
      <x:c r="D33" s="83" t="str">
        <x:v>Observed 2022</x:v>
      </x:c>
      <x:c r="E33" s="84" t="n">
        <x:v>300.05</x:v>
      </x:c>
      <x:c r="F33" s="84" t="n">
        <x:v>15602.6</x:v>
      </x:c>
      <x:c r="G33" s="84" t="n">
        <x:v>18836.35</x:v>
      </x:c>
      <x:c r="H33" s="83" t="str">
        <x:v>National index context, not observed state price</x:v>
      </x:c>
      <x:c r="I33" s="92" t="n">
        <x:v>1</x:v>
      </x:c>
      <x:c r="J33" s="84" t="n">
        <x:v>99782</x:v>
      </x:c>
      <x:c r="K33" s="92" t="n">
        <x:v>0.156367</x:v>
      </x:c>
      <x:c r="L33" s="84" t="n">
        <x:v>1558</x:v>
      </x:c>
      <x:c r="M33" s="84" t="n">
        <x:v>34298.6</x:v>
      </x:c>
      <x:c r="N33" s="92" t="n">
        <x:v>0.343735</x:v>
      </x:c>
      <x:c r="O33" s="85" t="n">
        <x:v>11770</x:v>
      </x:c>
      <x:c r="P33" s="93" t="n">
        <x:v>46.8</x:v>
      </x:c>
      <x:c r="Q33" s="93" t="n">
        <x:v>45.9</x:v>
      </x:c>
      <x:c r="R33" s="93" t="n">
        <x:v>-0.9</x:v>
      </x:c>
      <x:c r="S33" s="83" t="str">
        <x:v>No</x:v>
      </x:c>
      <x:c r="T33" s="83"/>
      <x:c r="U33" s="83" t="str">
        <x:v>No composite score. Observed child care is latest nonmissing through 2022. CPI context is a national index translation, not a current state quote. Income and rent are 2024; GFR change compares final 2023 and 2024 rates.</x:v>
      </x:c>
    </x:row>
    <x:row r="34">
      <x:c r="A34" s="83" t="str">
        <x:v>New Jersey</x:v>
      </x:c>
      <x:c r="B34" s="83" t="str">
        <x:v>NJ</x:v>
      </x:c>
      <x:c r="C34" s="83" t="n">
        <x:v>2022</x:v>
      </x:c>
      <x:c r="D34" s="83" t="str">
        <x:v>Observed 2022</x:v>
      </x:c>
      <x:c r="E34" s="84" t="n">
        <x:v>313.73</x:v>
      </x:c>
      <x:c r="F34" s="84" t="n">
        <x:v>16313.96</x:v>
      </x:c>
      <x:c r="G34" s="84" t="n">
        <x:v>19695.14</x:v>
      </x:c>
      <x:c r="H34" s="83" t="str">
        <x:v>National index context, not observed state price</x:v>
      </x:c>
      <x:c r="I34" s="92" t="n">
        <x:v>1</x:v>
      </x:c>
      <x:c r="J34" s="84" t="n">
        <x:v>104294</x:v>
      </x:c>
      <x:c r="K34" s="92" t="n">
        <x:v>0.156423</x:v>
      </x:c>
      <x:c r="L34" s="84" t="n">
        <x:v>1800</x:v>
      </x:c>
      <x:c r="M34" s="84" t="n">
        <x:v>37913.96</x:v>
      </x:c>
      <x:c r="N34" s="92" t="n">
        <x:v>0.36353</x:v>
      </x:c>
      <x:c r="O34" s="85" t="n">
        <x:v>101372</x:v>
      </x:c>
      <x:c r="P34" s="93" t="n">
        <x:v>57.4</x:v>
      </x:c>
      <x:c r="Q34" s="93" t="n">
        <x:v>55.7</x:v>
      </x:c>
      <x:c r="R34" s="93" t="n">
        <x:v>-1.7</x:v>
      </x:c>
      <x:c r="S34" s="83" t="str">
        <x:v>Yes</x:v>
      </x:c>
      <x:c r="T34" s="83"/>
      <x:c r="U34" s="83" t="str">
        <x:v>No composite score. Observed child care is latest nonmissing through 2022. CPI context is a national index translation, not a current state quote. Income and rent are 2024; GFR change compares final 2023 and 2024 rates.</x:v>
      </x:c>
    </x:row>
    <x:row r="35">
      <x:c r="A35" s="83" t="str">
        <x:v>New Mexico</x:v>
      </x:c>
      <x:c r="B35" s="83" t="str">
        <x:v>NM</x:v>
      </x:c>
      <x:c r="C35" s="83"/>
      <x:c r="D35" s="83" t="str">
        <x:v>Not observed</x:v>
      </x:c>
      <x:c r="E35" s="84"/>
      <x:c r="F35" s="84"/>
      <x:c r="G35" s="84"/>
      <x:c r="H35" s="83" t="str">
        <x:v>Not available</x:v>
      </x:c>
      <x:c r="I35" s="92"/>
      <x:c r="J35" s="84" t="n">
        <x:v>67816</x:v>
      </x:c>
      <x:c r="K35" s="92"/>
      <x:c r="L35" s="84" t="n">
        <x:v>1117</x:v>
      </x:c>
      <x:c r="M35" s="84"/>
      <x:c r="N35" s="92"/>
      <x:c r="O35" s="85" t="n">
        <x:v>21328</x:v>
      </x:c>
      <x:c r="P35" s="93" t="n">
        <x:v>51.5</x:v>
      </x:c>
      <x:c r="Q35" s="93" t="n">
        <x:v>51.9</x:v>
      </x:c>
      <x:c r="R35" s="93" t="n">
        <x:v>0.4</x:v>
      </x:c>
      <x:c r="S35" s="83" t="str">
        <x:v>No</x:v>
      </x:c>
      <x:c r="T35" s="83"/>
      <x:c r="U35" s="83" t="str">
        <x:v>No composite score. Observed child care is latest nonmissing through 2022. CPI context is a national index translation, not a current state quote. Income and rent are 2024; GFR change compares final 2023 and 2024 rates.</x:v>
      </x:c>
    </x:row>
    <x:row r="36">
      <x:c r="A36" s="83" t="str">
        <x:v>New York</x:v>
      </x:c>
      <x:c r="B36" s="83" t="str">
        <x:v>NY</x:v>
      </x:c>
      <x:c r="C36" s="83" t="n">
        <x:v>2022</x:v>
      </x:c>
      <x:c r="D36" s="83" t="str">
        <x:v>Observed 2022</x:v>
      </x:c>
      <x:c r="E36" s="84" t="n">
        <x:v>300</x:v>
      </x:c>
      <x:c r="F36" s="84" t="n">
        <x:v>15600</x:v>
      </x:c>
      <x:c r="G36" s="84" t="n">
        <x:v>18833.21</x:v>
      </x:c>
      <x:c r="H36" s="83" t="str">
        <x:v>National index context, not observed state price</x:v>
      </x:c>
      <x:c r="I36" s="92" t="n">
        <x:v>1</x:v>
      </x:c>
      <x:c r="J36" s="84" t="n">
        <x:v>85820</x:v>
      </x:c>
      <x:c r="K36" s="92" t="n">
        <x:v>0.181776</x:v>
      </x:c>
      <x:c r="L36" s="84" t="n">
        <x:v>1634</x:v>
      </x:c>
      <x:c r="M36" s="84" t="n">
        <x:v>35208</x:v>
      </x:c>
      <x:c r="N36" s="92" t="n">
        <x:v>0.410254</x:v>
      </x:c>
      <x:c r="O36" s="85" t="n">
        <x:v>205489</x:v>
      </x:c>
      <x:c r="P36" s="93" t="n">
        <x:v>52.7</x:v>
      </x:c>
      <x:c r="Q36" s="93" t="n">
        <x:v>52.1</x:v>
      </x:c>
      <x:c r="R36" s="93" t="n">
        <x:v>-0.6</x:v>
      </x:c>
      <x:c r="S36" s="83" t="str">
        <x:v>Yes</x:v>
      </x:c>
      <x:c r="T36" s="83"/>
      <x:c r="U36" s="83" t="str">
        <x:v>No composite score. Observed child care is latest nonmissing through 2022. CPI context is a national index translation, not a current state quote. Income and rent are 2024; GFR change compares final 2023 and 2024 rates.</x:v>
      </x:c>
    </x:row>
    <x:row r="37">
      <x:c r="A37" s="83" t="str">
        <x:v>North Carolina</x:v>
      </x:c>
      <x:c r="B37" s="83" t="str">
        <x:v>NC</x:v>
      </x:c>
      <x:c r="C37" s="83" t="n">
        <x:v>2022</x:v>
      </x:c>
      <x:c r="D37" s="83" t="str">
        <x:v>Observed 2022</x:v>
      </x:c>
      <x:c r="E37" s="84" t="n">
        <x:v>202.52</x:v>
      </x:c>
      <x:c r="F37" s="84" t="n">
        <x:v>10531.04</x:v>
      </x:c>
      <x:c r="G37" s="84" t="n">
        <x:v>12713.67</x:v>
      </x:c>
      <x:c r="H37" s="83" t="str">
        <x:v>National index context, not observed state price</x:v>
      </x:c>
      <x:c r="I37" s="92" t="n">
        <x:v>0.9995</x:v>
      </x:c>
      <x:c r="J37" s="84" t="n">
        <x:v>73958</x:v>
      </x:c>
      <x:c r="K37" s="92" t="n">
        <x:v>0.142392</x:v>
      </x:c>
      <x:c r="L37" s="84" t="n">
        <x:v>1338</x:v>
      </x:c>
      <x:c r="M37" s="84" t="n">
        <x:v>26587.04</x:v>
      </x:c>
      <x:c r="N37" s="92" t="n">
        <x:v>0.359488</x:v>
      </x:c>
      <x:c r="O37" s="85" t="n">
        <x:v>122856</x:v>
      </x:c>
      <x:c r="P37" s="93" t="n">
        <x:v>56</x:v>
      </x:c>
      <x:c r="Q37" s="93" t="n">
        <x:v>55.8</x:v>
      </x:c>
      <x:c r="R37" s="93" t="n">
        <x:v>-0.2</x:v>
      </x:c>
      <x:c r="S37" s="83" t="str">
        <x:v>No</x:v>
      </x:c>
      <x:c r="T37" s="83"/>
      <x:c r="U37" s="83" t="str">
        <x:v>No composite score. Observed child care is latest nonmissing through 2022. CPI context is a national index translation, not a current state quote. Income and rent are 2024; GFR change compares final 2023 and 2024 rates.</x:v>
      </x:c>
    </x:row>
    <x:row r="38">
      <x:c r="A38" s="83" t="str">
        <x:v>North Dakota</x:v>
      </x:c>
      <x:c r="B38" s="83" t="str">
        <x:v>ND</x:v>
      </x:c>
      <x:c r="C38" s="83" t="n">
        <x:v>2022</x:v>
      </x:c>
      <x:c r="D38" s="83" t="str">
        <x:v>Observed 2022</x:v>
      </x:c>
      <x:c r="E38" s="84" t="n">
        <x:v>213.81</x:v>
      </x:c>
      <x:c r="F38" s="84" t="n">
        <x:v>11118.12</x:v>
      </x:c>
      <x:c r="G38" s="84" t="n">
        <x:v>13422.43</x:v>
      </x:c>
      <x:c r="H38" s="83" t="str">
        <x:v>National index context, not observed state price</x:v>
      </x:c>
      <x:c r="I38" s="92" t="n">
        <x:v>1</x:v>
      </x:c>
      <x:c r="J38" s="84" t="n">
        <x:v>77871</x:v>
      </x:c>
      <x:c r="K38" s="92" t="n">
        <x:v>0.142776</x:v>
      </x:c>
      <x:c r="L38" s="84" t="n">
        <x:v>980</x:v>
      </x:c>
      <x:c r="M38" s="84" t="n">
        <x:v>22878.12</x:v>
      </x:c>
      <x:c r="N38" s="92" t="n">
        <x:v>0.293795</x:v>
      </x:c>
      <x:c r="O38" s="85" t="n">
        <x:v>9634</x:v>
      </x:c>
      <x:c r="P38" s="93" t="n">
        <x:v>62</x:v>
      </x:c>
      <x:c r="Q38" s="93" t="n">
        <x:v>60.4</x:v>
      </x:c>
      <x:c r="R38" s="93" t="n">
        <x:v>-1.6</x:v>
      </x:c>
      <x:c r="S38" s="83" t="str">
        <x:v>No</x:v>
      </x:c>
      <x:c r="T38" s="83"/>
      <x:c r="U38" s="83" t="str">
        <x:v>No composite score. Observed child care is latest nonmissing through 2022. CPI context is a national index translation, not a current state quote. Income and rent are 2024; GFR change compares final 2023 and 2024 rates.</x:v>
      </x:c>
    </x:row>
    <x:row r="39">
      <x:c r="A39" s="83" t="str">
        <x:v>Ohio</x:v>
      </x:c>
      <x:c r="B39" s="83" t="str">
        <x:v>OH</x:v>
      </x:c>
      <x:c r="C39" s="83" t="n">
        <x:v>2022</x:v>
      </x:c>
      <x:c r="D39" s="83" t="str">
        <x:v>Observed 2022</x:v>
      </x:c>
      <x:c r="E39" s="84" t="n">
        <x:v>295</x:v>
      </x:c>
      <x:c r="F39" s="84" t="n">
        <x:v>15340</x:v>
      </x:c>
      <x:c r="G39" s="84" t="n">
        <x:v>18519.32</x:v>
      </x:c>
      <x:c r="H39" s="83" t="str">
        <x:v>National index context, not observed state price</x:v>
      </x:c>
      <x:c r="I39" s="92" t="n">
        <x:v>1</x:v>
      </x:c>
      <x:c r="J39" s="84" t="n">
        <x:v>72212</x:v>
      </x:c>
      <x:c r="K39" s="92" t="n">
        <x:v>0.21243</x:v>
      </x:c>
      <x:c r="L39" s="84" t="n">
        <x:v>1090</x:v>
      </x:c>
      <x:c r="M39" s="84" t="n">
        <x:v>28420</x:v>
      </x:c>
      <x:c r="N39" s="92" t="n">
        <x:v>0.393563</x:v>
      </x:c>
      <x:c r="O39" s="85" t="n">
        <x:v>126795</x:v>
      </x:c>
      <x:c r="P39" s="93" t="n">
        <x:v>56.4</x:v>
      </x:c>
      <x:c r="Q39" s="93" t="n">
        <x:v>55.6</x:v>
      </x:c>
      <x:c r="R39" s="93" t="n">
        <x:v>-0.8</x:v>
      </x:c>
      <x:c r="S39" s="83" t="str">
        <x:v>No</x:v>
      </x:c>
      <x:c r="T39" s="83"/>
      <x:c r="U39" s="83" t="str">
        <x:v>No composite score. Observed child care is latest nonmissing through 2022. CPI context is a national index translation, not a current state quote. Income and rent are 2024; GFR change compares final 2023 and 2024 rates.</x:v>
      </x:c>
    </x:row>
    <x:row r="40">
      <x:c r="A40" s="83" t="str">
        <x:v>Oklahoma</x:v>
      </x:c>
      <x:c r="B40" s="83" t="str">
        <x:v>OK</x:v>
      </x:c>
      <x:c r="C40" s="83" t="n">
        <x:v>2022</x:v>
      </x:c>
      <x:c r="D40" s="83" t="str">
        <x:v>Observed 2022</x:v>
      </x:c>
      <x:c r="E40" s="84" t="n">
        <x:v>215.46</x:v>
      </x:c>
      <x:c r="F40" s="84" t="n">
        <x:v>11203.92</x:v>
      </x:c>
      <x:c r="G40" s="84" t="n">
        <x:v>13526.01</x:v>
      </x:c>
      <x:c r="H40" s="83" t="str">
        <x:v>National index context, not observed state price</x:v>
      </x:c>
      <x:c r="I40" s="92" t="n">
        <x:v>1</x:v>
      </x:c>
      <x:c r="J40" s="84" t="n">
        <x:v>66148</x:v>
      </x:c>
      <x:c r="K40" s="92" t="n">
        <x:v>0.169377</x:v>
      </x:c>
      <x:c r="L40" s="84" t="n">
        <x:v>1044</x:v>
      </x:c>
      <x:c r="M40" s="84" t="n">
        <x:v>23731.92</x:v>
      </x:c>
      <x:c r="N40" s="92" t="n">
        <x:v>0.35877</x:v>
      </x:c>
      <x:c r="O40" s="85" t="n">
        <x:v>47962</x:v>
      </x:c>
      <x:c r="P40" s="93" t="n">
        <x:v>59.1</x:v>
      </x:c>
      <x:c r="Q40" s="93" t="n">
        <x:v>58.4</x:v>
      </x:c>
      <x:c r="R40" s="93" t="n">
        <x:v>-0.7</x:v>
      </x:c>
      <x:c r="S40" s="83" t="str">
        <x:v>No</x:v>
      </x:c>
      <x:c r="T40" s="83"/>
      <x:c r="U40" s="83" t="str">
        <x:v>No composite score. Observed child care is latest nonmissing through 2022. CPI context is a national index translation, not a current state quote. Income and rent are 2024; GFR change compares final 2023 and 2024 rates.</x:v>
      </x:c>
    </x:row>
    <x:row r="41">
      <x:c r="A41" s="83" t="str">
        <x:v>Oregon</x:v>
      </x:c>
      <x:c r="B41" s="83" t="str">
        <x:v>OR</x:v>
      </x:c>
      <x:c r="C41" s="83" t="n">
        <x:v>2022</x:v>
      </x:c>
      <x:c r="D41" s="83" t="str">
        <x:v>Observed 2022</x:v>
      </x:c>
      <x:c r="E41" s="84" t="n">
        <x:v>329.44</x:v>
      </x:c>
      <x:c r="F41" s="84" t="n">
        <x:v>17130.88</x:v>
      </x:c>
      <x:c r="G41" s="84" t="n">
        <x:v>20681.37</x:v>
      </x:c>
      <x:c r="H41" s="83" t="str">
        <x:v>National index context, not observed state price</x:v>
      </x:c>
      <x:c r="I41" s="92" t="n">
        <x:v>1</x:v>
      </x:c>
      <x:c r="J41" s="84" t="n">
        <x:v>85220</x:v>
      </x:c>
      <x:c r="K41" s="92" t="n">
        <x:v>0.201019</x:v>
      </x:c>
      <x:c r="L41" s="84" t="n">
        <x:v>1597</x:v>
      </x:c>
      <x:c r="M41" s="84" t="n">
        <x:v>36294.88</x:v>
      </x:c>
      <x:c r="N41" s="92" t="n">
        <x:v>0.425896</x:v>
      </x:c>
      <x:c r="O41" s="85" t="n">
        <x:v>38963</x:v>
      </x:c>
      <x:c r="P41" s="93" t="n">
        <x:v>45.9</x:v>
      </x:c>
      <x:c r="Q41" s="93" t="n">
        <x:v>46.1</x:v>
      </x:c>
      <x:c r="R41" s="93" t="n">
        <x:v>0.2</x:v>
      </x:c>
      <x:c r="S41" s="83" t="str">
        <x:v>Yes</x:v>
      </x:c>
      <x:c r="T41" s="83"/>
      <x:c r="U41" s="83" t="str">
        <x:v>No composite score. Observed child care is latest nonmissing through 2022. CPI context is a national index translation, not a current state quote. Income and rent are 2024; GFR change compares final 2023 and 2024 rates.</x:v>
      </x:c>
    </x:row>
    <x:row r="42">
      <x:c r="A42" s="83" t="str">
        <x:v>Pennsylvania</x:v>
      </x:c>
      <x:c r="B42" s="83" t="str">
        <x:v>PA</x:v>
      </x:c>
      <x:c r="C42" s="83" t="n">
        <x:v>2020</x:v>
      </x:c>
      <x:c r="D42" s="83" t="str">
        <x:v>Observed 2020</x:v>
      </x:c>
      <x:c r="E42" s="84" t="n">
        <x:v>217.9</x:v>
      </x:c>
      <x:c r="F42" s="84" t="n">
        <x:v>11330.8</x:v>
      </x:c>
      <x:c r="G42" s="84" t="n">
        <x:v>14486.94</x:v>
      </x:c>
      <x:c r="H42" s="83" t="str">
        <x:v>National index context, not observed state price</x:v>
      </x:c>
      <x:c r="I42" s="92" t="n">
        <x:v>1</x:v>
      </x:c>
      <x:c r="J42" s="84" t="n">
        <x:v>77545</x:v>
      </x:c>
      <x:c r="K42" s="92" t="n">
        <x:v>0.146119</x:v>
      </x:c>
      <x:c r="L42" s="84" t="n">
        <x:v>1252</x:v>
      </x:c>
      <x:c r="M42" s="84" t="n">
        <x:v>26354.8</x:v>
      </x:c>
      <x:c r="N42" s="92" t="n">
        <x:v>0.339865</x:v>
      </x:c>
      <x:c r="O42" s="85" t="n">
        <x:v>127299</x:v>
      </x:c>
      <x:c r="P42" s="93" t="n">
        <x:v>51.9</x:v>
      </x:c>
      <x:c r="Q42" s="93" t="n">
        <x:v>51.2</x:v>
      </x:c>
      <x:c r="R42" s="93" t="n">
        <x:v>-0.7</x:v>
      </x:c>
      <x:c r="S42" s="83" t="str">
        <x:v>No</x:v>
      </x:c>
      <x:c r="T42" s="83"/>
      <x:c r="U42" s="83" t="str">
        <x:v>No composite score. Observed child care is latest nonmissing through 2022. CPI context is a national index translation, not a current state quote. Income and rent are 2024; GFR change compares final 2023 and 2024 rates.</x:v>
      </x:c>
    </x:row>
    <x:row r="43">
      <x:c r="A43" s="83" t="str">
        <x:v>Rhode Island</x:v>
      </x:c>
      <x:c r="B43" s="83" t="str">
        <x:v>RI</x:v>
      </x:c>
      <x:c r="C43" s="83" t="n">
        <x:v>2022</x:v>
      </x:c>
      <x:c r="D43" s="83" t="str">
        <x:v>Observed 2022</x:v>
      </x:c>
      <x:c r="E43" s="84" t="n">
        <x:v>289.59</x:v>
      </x:c>
      <x:c r="F43" s="84" t="n">
        <x:v>15058.68</x:v>
      </x:c>
      <x:c r="G43" s="84" t="n">
        <x:v>18179.7</x:v>
      </x:c>
      <x:c r="H43" s="83" t="str">
        <x:v>National index context, not observed state price</x:v>
      </x:c>
      <x:c r="I43" s="92" t="n">
        <x:v>1</x:v>
      </x:c>
      <x:c r="J43" s="84" t="n">
        <x:v>83504</x:v>
      </x:c>
      <x:c r="K43" s="92" t="n">
        <x:v>0.180335</x:v>
      </x:c>
      <x:c r="L43" s="84" t="n">
        <x:v>1418</x:v>
      </x:c>
      <x:c r="M43" s="84" t="n">
        <x:v>32074.68</x:v>
      </x:c>
      <x:c r="N43" s="92" t="n">
        <x:v>0.38411</x:v>
      </x:c>
      <x:c r="O43" s="85" t="n">
        <x:v>10009</x:v>
      </x:c>
      <x:c r="P43" s="93" t="n">
        <x:v>45.2</x:v>
      </x:c>
      <x:c r="Q43" s="93" t="n">
        <x:v>45</x:v>
      </x:c>
      <x:c r="R43" s="93" t="n">
        <x:v>-0.2</x:v>
      </x:c>
      <x:c r="S43" s="83" t="str">
        <x:v>Yes</x:v>
      </x:c>
      <x:c r="T43" s="83"/>
      <x:c r="U43" s="83" t="str">
        <x:v>No composite score. Observed child care is latest nonmissing through 2022. CPI context is a national index translation, not a current state quote. Income and rent are 2024; GFR change compares final 2023 and 2024 rates.</x:v>
      </x:c>
    </x:row>
    <x:row r="44">
      <x:c r="A44" s="83" t="str">
        <x:v>South Carolina</x:v>
      </x:c>
      <x:c r="B44" s="83" t="str">
        <x:v>SC</x:v>
      </x:c>
      <x:c r="C44" s="83" t="n">
        <x:v>2022</x:v>
      </x:c>
      <x:c r="D44" s="83" t="str">
        <x:v>Observed 2022</x:v>
      </x:c>
      <x:c r="E44" s="84" t="n">
        <x:v>198.93</x:v>
      </x:c>
      <x:c r="F44" s="84" t="n">
        <x:v>10344.36</x:v>
      </x:c>
      <x:c r="G44" s="84" t="n">
        <x:v>12488.3</x:v>
      </x:c>
      <x:c r="H44" s="83" t="str">
        <x:v>National index context, not observed state price</x:v>
      </x:c>
      <x:c r="I44" s="92" t="n">
        <x:v>1</x:v>
      </x:c>
      <x:c r="J44" s="84" t="n">
        <x:v>72350</x:v>
      </x:c>
      <x:c r="K44" s="92" t="n">
        <x:v>0.142977</x:v>
      </x:c>
      <x:c r="L44" s="84" t="n">
        <x:v>1272</x:v>
      </x:c>
      <x:c r="M44" s="84" t="n">
        <x:v>25608.36</x:v>
      </x:c>
      <x:c r="N44" s="92" t="n">
        <x:v>0.353951</x:v>
      </x:c>
      <x:c r="O44" s="85" t="n">
        <x:v>58768</x:v>
      </x:c>
      <x:c r="P44" s="93" t="n">
        <x:v>55.8</x:v>
      </x:c>
      <x:c r="Q44" s="93" t="n">
        <x:v>55.5</x:v>
      </x:c>
      <x:c r="R44" s="93" t="n">
        <x:v>-0.3</x:v>
      </x:c>
      <x:c r="S44" s="83" t="str">
        <x:v>No</x:v>
      </x:c>
      <x:c r="T44" s="83"/>
      <x:c r="U44" s="83" t="str">
        <x:v>No composite score. Observed child care is latest nonmissing through 2022. CPI context is a national index translation, not a current state quote. Income and rent are 2024; GFR change compares final 2023 and 2024 rates.</x:v>
      </x:c>
    </x:row>
    <x:row r="45">
      <x:c r="A45" s="83" t="str">
        <x:v>South Dakota</x:v>
      </x:c>
      <x:c r="B45" s="83" t="str">
        <x:v>SD</x:v>
      </x:c>
      <x:c r="C45" s="83" t="n">
        <x:v>2022</x:v>
      </x:c>
      <x:c r="D45" s="83" t="str">
        <x:v>Observed 2022</x:v>
      </x:c>
      <x:c r="E45" s="84" t="n">
        <x:v>150</x:v>
      </x:c>
      <x:c r="F45" s="84" t="n">
        <x:v>7800</x:v>
      </x:c>
      <x:c r="G45" s="84" t="n">
        <x:v>9416.6</x:v>
      </x:c>
      <x:c r="H45" s="83" t="str">
        <x:v>National index context, not observed state price</x:v>
      </x:c>
      <x:c r="I45" s="92" t="n">
        <x:v>1</x:v>
      </x:c>
      <x:c r="J45" s="84" t="n">
        <x:v>76881</x:v>
      </x:c>
      <x:c r="K45" s="92" t="n">
        <x:v>0.101455</x:v>
      </x:c>
      <x:c r="L45" s="84" t="n">
        <x:v>999</x:v>
      </x:c>
      <x:c r="M45" s="84" t="n">
        <x:v>19788</x:v>
      </x:c>
      <x:c r="N45" s="92" t="n">
        <x:v>0.257385</x:v>
      </x:c>
      <x:c r="O45" s="85" t="n">
        <x:v>11451</x:v>
      </x:c>
      <x:c r="P45" s="93" t="n">
        <x:v>65.6</x:v>
      </x:c>
      <x:c r="Q45" s="93" t="n">
        <x:v>66.7</x:v>
      </x:c>
      <x:c r="R45" s="93" t="n">
        <x:v>1.1</x:v>
      </x:c>
      <x:c r="S45" s="83" t="str">
        <x:v>No</x:v>
      </x:c>
      <x:c r="T45" s="83"/>
      <x:c r="U45" s="83" t="str">
        <x:v>No composite score. Observed child care is latest nonmissing through 2022. CPI context is a national index translation, not a current state quote. Income and rent are 2024; GFR change compares final 2023 and 2024 rates.</x:v>
      </x:c>
    </x:row>
    <x:row r="46">
      <x:c r="A46" s="83" t="str">
        <x:v>Tennessee</x:v>
      </x:c>
      <x:c r="B46" s="83" t="str">
        <x:v>TN</x:v>
      </x:c>
      <x:c r="C46" s="83" t="n">
        <x:v>2022</x:v>
      </x:c>
      <x:c r="D46" s="83" t="str">
        <x:v>Observed 2022</x:v>
      </x:c>
      <x:c r="E46" s="84" t="n">
        <x:v>211.67</x:v>
      </x:c>
      <x:c r="F46" s="84" t="n">
        <x:v>11006.84</x:v>
      </x:c>
      <x:c r="G46" s="84" t="n">
        <x:v>13288.08</x:v>
      </x:c>
      <x:c r="H46" s="83" t="str">
        <x:v>National index context, not observed state price</x:v>
      </x:c>
      <x:c r="I46" s="92" t="n">
        <x:v>1</x:v>
      </x:c>
      <x:c r="J46" s="84" t="n">
        <x:v>71997</x:v>
      </x:c>
      <x:c r="K46" s="92" t="n">
        <x:v>0.152879</x:v>
      </x:c>
      <x:c r="L46" s="84" t="n">
        <x:v>1284</x:v>
      </x:c>
      <x:c r="M46" s="84" t="n">
        <x:v>26414.84</x:v>
      </x:c>
      <x:c r="N46" s="92" t="n">
        <x:v>0.366888</x:v>
      </x:c>
      <x:c r="O46" s="85" t="n">
        <x:v>83833</x:v>
      </x:c>
      <x:c r="P46" s="93" t="n">
        <x:v>58.9</x:v>
      </x:c>
      <x:c r="Q46" s="93" t="n">
        <x:v>58.5</x:v>
      </x:c>
      <x:c r="R46" s="93" t="n">
        <x:v>-0.4</x:v>
      </x:c>
      <x:c r="S46" s="83" t="str">
        <x:v>No</x:v>
      </x:c>
      <x:c r="T46" s="83"/>
      <x:c r="U46" s="83" t="str">
        <x:v>No composite score. Observed child care is latest nonmissing through 2022. CPI context is a national index translation, not a current state quote. Income and rent are 2024; GFR change compares final 2023 and 2024 rates.</x:v>
      </x:c>
    </x:row>
    <x:row r="47">
      <x:c r="A47" s="83" t="str">
        <x:v>Texas</x:v>
      </x:c>
      <x:c r="B47" s="83" t="str">
        <x:v>TX</x:v>
      </x:c>
      <x:c r="C47" s="83" t="n">
        <x:v>2022</x:v>
      </x:c>
      <x:c r="D47" s="83" t="str">
        <x:v>Observed 2022</x:v>
      </x:c>
      <x:c r="E47" s="84" t="n">
        <x:v>185</x:v>
      </x:c>
      <x:c r="F47" s="84" t="n">
        <x:v>9620</x:v>
      </x:c>
      <x:c r="G47" s="84" t="n">
        <x:v>11613.81</x:v>
      </x:c>
      <x:c r="H47" s="83" t="str">
        <x:v>National index context, not observed state price</x:v>
      </x:c>
      <x:c r="I47" s="92" t="n">
        <x:v>1</x:v>
      </x:c>
      <x:c r="J47" s="84" t="n">
        <x:v>79721</x:v>
      </x:c>
      <x:c r="K47" s="92" t="n">
        <x:v>0.120671</x:v>
      </x:c>
      <x:c r="L47" s="84" t="n">
        <x:v>1475</x:v>
      </x:c>
      <x:c r="M47" s="84" t="n">
        <x:v>27320</x:v>
      </x:c>
      <x:c r="N47" s="92" t="n">
        <x:v>0.342695</x:v>
      </x:c>
      <x:c r="O47" s="85" t="n">
        <x:v>390828</x:v>
      </x:c>
      <x:c r="P47" s="93" t="n">
        <x:v>60.6</x:v>
      </x:c>
      <x:c r="Q47" s="93" t="n">
        <x:v>59.3</x:v>
      </x:c>
      <x:c r="R47" s="93" t="n">
        <x:v>-1.3</x:v>
      </x:c>
      <x:c r="S47" s="83" t="str">
        <x:v>No</x:v>
      </x:c>
      <x:c r="T47" s="83"/>
      <x:c r="U47" s="83" t="str">
        <x:v>No composite score. Observed child care is latest nonmissing through 2022. CPI context is a national index translation, not a current state quote. Income and rent are 2024; GFR change compares final 2023 and 2024 rates.</x:v>
      </x:c>
    </x:row>
    <x:row r="48">
      <x:c r="A48" s="83" t="str">
        <x:v>Utah</x:v>
      </x:c>
      <x:c r="B48" s="83" t="str">
        <x:v>UT</x:v>
      </x:c>
      <x:c r="C48" s="83" t="n">
        <x:v>2022</x:v>
      </x:c>
      <x:c r="D48" s="83" t="str">
        <x:v>Observed 2022</x:v>
      </x:c>
      <x:c r="E48" s="84" t="n">
        <x:v>226.27</x:v>
      </x:c>
      <x:c r="F48" s="84" t="n">
        <x:v>11766.04</x:v>
      </x:c>
      <x:c r="G48" s="84" t="n">
        <x:v>14204.63</x:v>
      </x:c>
      <x:c r="H48" s="83" t="str">
        <x:v>National index context, not observed state price</x:v>
      </x:c>
      <x:c r="I48" s="92" t="n">
        <x:v>1</x:v>
      </x:c>
      <x:c r="J48" s="84" t="n">
        <x:v>96658</x:v>
      </x:c>
      <x:c r="K48" s="92" t="n">
        <x:v>0.121729</x:v>
      </x:c>
      <x:c r="L48" s="84" t="n">
        <x:v>1593</x:v>
      </x:c>
      <x:c r="M48" s="84" t="n">
        <x:v>30882.04</x:v>
      </x:c>
      <x:c r="N48" s="92" t="n">
        <x:v>0.319498</x:v>
      </x:c>
      <x:c r="O48" s="85" t="n">
        <x:v>46664</x:v>
      </x:c>
      <x:c r="P48" s="93" t="n">
        <x:v>59.6</x:v>
      </x:c>
      <x:c r="Q48" s="93" t="n">
        <x:v>59.9</x:v>
      </x:c>
      <x:c r="R48" s="93" t="n">
        <x:v>0.3</x:v>
      </x:c>
      <x:c r="S48" s="83" t="str">
        <x:v>No</x:v>
      </x:c>
      <x:c r="T48" s="83"/>
      <x:c r="U48" s="83" t="str">
        <x:v>No composite score. Observed child care is latest nonmissing through 2022. CPI context is a national index translation, not a current state quote. Income and rent are 2024; GFR change compares final 2023 and 2024 rates.</x:v>
      </x:c>
    </x:row>
    <x:row r="49">
      <x:c r="A49" s="83" t="str">
        <x:v>Vermont</x:v>
      </x:c>
      <x:c r="B49" s="83" t="str">
        <x:v>VT</x:v>
      </x:c>
      <x:c r="C49" s="83" t="n">
        <x:v>2021</x:v>
      </x:c>
      <x:c r="D49" s="83" t="str">
        <x:v>Observed 2021</x:v>
      </x:c>
      <x:c r="E49" s="84" t="n">
        <x:v>313.12</x:v>
      </x:c>
      <x:c r="F49" s="84" t="n">
        <x:v>16282.24</x:v>
      </x:c>
      <x:c r="G49" s="84" t="n">
        <x:v>20433.79</x:v>
      </x:c>
      <x:c r="H49" s="83" t="str">
        <x:v>National index context, not observed state price</x:v>
      </x:c>
      <x:c r="I49" s="92" t="n">
        <x:v>1</x:v>
      </x:c>
      <x:c r="J49" s="84" t="n">
        <x:v>82730</x:v>
      </x:c>
      <x:c r="K49" s="92" t="n">
        <x:v>0.196812</x:v>
      </x:c>
      <x:c r="L49" s="84" t="n">
        <x:v>1319</x:v>
      </x:c>
      <x:c r="M49" s="84" t="n">
        <x:v>32110.24</x:v>
      </x:c>
      <x:c r="N49" s="92" t="n">
        <x:v>0.388133</x:v>
      </x:c>
      <x:c r="O49" s="85" t="n">
        <x:v>5023</x:v>
      </x:c>
      <x:c r="P49" s="93" t="n">
        <x:v>42.1</x:v>
      </x:c>
      <x:c r="Q49" s="93" t="n">
        <x:v>41.7</x:v>
      </x:c>
      <x:c r="R49" s="93" t="n">
        <x:v>-0.4</x:v>
      </x:c>
      <x:c r="S49" s="83" t="str">
        <x:v>No</x:v>
      </x:c>
      <x:c r="T49" s="83"/>
      <x:c r="U49" s="83" t="str">
        <x:v>No composite score. Observed child care is latest nonmissing through 2022. CPI context is a national index translation, not a current state quote. Income and rent are 2024; GFR change compares final 2023 and 2024 rates.</x:v>
      </x:c>
    </x:row>
    <x:row r="50">
      <x:c r="A50" s="83" t="str">
        <x:v>Virginia</x:v>
      </x:c>
      <x:c r="B50" s="83" t="str">
        <x:v>VA</x:v>
      </x:c>
      <x:c r="C50" s="83" t="n">
        <x:v>2022</x:v>
      </x:c>
      <x:c r="D50" s="83" t="str">
        <x:v>Observed 2022</x:v>
      </x:c>
      <x:c r="E50" s="84" t="n">
        <x:v>246.72</x:v>
      </x:c>
      <x:c r="F50" s="84" t="n">
        <x:v>12829.44</x:v>
      </x:c>
      <x:c r="G50" s="84" t="n">
        <x:v>15488.43</x:v>
      </x:c>
      <x:c r="H50" s="83" t="str">
        <x:v>National index context, not observed state price</x:v>
      </x:c>
      <x:c r="I50" s="92" t="n">
        <x:v>1</x:v>
      </x:c>
      <x:c r="J50" s="84" t="n">
        <x:v>92090</x:v>
      </x:c>
      <x:c r="K50" s="92" t="n">
        <x:v>0.139314</x:v>
      </x:c>
      <x:c r="L50" s="84" t="n">
        <x:v>1646</x:v>
      </x:c>
      <x:c r="M50" s="84" t="n">
        <x:v>32581.44</x:v>
      </x:c>
      <x:c r="N50" s="92" t="n">
        <x:v>0.3538</x:v>
      </x:c>
      <x:c r="O50" s="85" t="n">
        <x:v>94054</x:v>
      </x:c>
      <x:c r="P50" s="93" t="n">
        <x:v>53.6</x:v>
      </x:c>
      <x:c r="Q50" s="93" t="n">
        <x:v>53.7</x:v>
      </x:c>
      <x:c r="R50" s="93" t="n">
        <x:v>0.1</x:v>
      </x:c>
      <x:c r="S50" s="83" t="str">
        <x:v>No</x:v>
      </x:c>
      <x:c r="T50" s="83"/>
      <x:c r="U50" s="83" t="str">
        <x:v>No composite score. Observed child care is latest nonmissing through 2022. CPI context is a national index translation, not a current state quote. Income and rent are 2024; GFR change compares final 2023 and 2024 rates.</x:v>
      </x:c>
    </x:row>
    <x:row r="51">
      <x:c r="A51" s="83" t="str">
        <x:v>Washington</x:v>
      </x:c>
      <x:c r="B51" s="83" t="str">
        <x:v>WA</x:v>
      </x:c>
      <x:c r="C51" s="83" t="n">
        <x:v>2022</x:v>
      </x:c>
      <x:c r="D51" s="83" t="str">
        <x:v>Observed 2022</x:v>
      </x:c>
      <x:c r="E51" s="84" t="n">
        <x:v>357.31</x:v>
      </x:c>
      <x:c r="F51" s="84" t="n">
        <x:v>18580.12</x:v>
      </x:c>
      <x:c r="G51" s="84" t="n">
        <x:v>22430.98</x:v>
      </x:c>
      <x:c r="H51" s="83" t="str">
        <x:v>National index context, not observed state price</x:v>
      </x:c>
      <x:c r="I51" s="92" t="n">
        <x:v>1</x:v>
      </x:c>
      <x:c r="J51" s="84" t="n">
        <x:v>99389</x:v>
      </x:c>
      <x:c r="K51" s="92" t="n">
        <x:v>0.186943</x:v>
      </x:c>
      <x:c r="L51" s="84" t="n">
        <x:v>1824</x:v>
      </x:c>
      <x:c r="M51" s="84" t="n">
        <x:v>40468.12</x:v>
      </x:c>
      <x:c r="N51" s="92" t="n">
        <x:v>0.407169</x:v>
      </x:c>
      <x:c r="O51" s="85" t="n">
        <x:v>83118</x:v>
      </x:c>
      <x:c r="P51" s="93" t="n">
        <x:v>51.4</x:v>
      </x:c>
      <x:c r="Q51" s="93" t="n">
        <x:v>51.3</x:v>
      </x:c>
      <x:c r="R51" s="93" t="n">
        <x:v>-0.1</x:v>
      </x:c>
      <x:c r="S51" s="83" t="str">
        <x:v>Yes</x:v>
      </x:c>
      <x:c r="T51" s="83"/>
      <x:c r="U51" s="83" t="str">
        <x:v>No composite score. Observed child care is latest nonmissing through 2022. CPI context is a national index translation, not a current state quote. Income and rent are 2024; GFR change compares final 2023 and 2024 rates.</x:v>
      </x:c>
    </x:row>
    <x:row r="52">
      <x:c r="A52" s="83" t="str">
        <x:v>West Virginia</x:v>
      </x:c>
      <x:c r="B52" s="83" t="str">
        <x:v>WV</x:v>
      </x:c>
      <x:c r="C52" s="83" t="n">
        <x:v>2022</x:v>
      </x:c>
      <x:c r="D52" s="83" t="str">
        <x:v>Observed 2022</x:v>
      </x:c>
      <x:c r="E52" s="84" t="n">
        <x:v>167.49</x:v>
      </x:c>
      <x:c r="F52" s="84" t="n">
        <x:v>8709.48</x:v>
      </x:c>
      <x:c r="G52" s="84" t="n">
        <x:v>10514.58</x:v>
      </x:c>
      <x:c r="H52" s="83" t="str">
        <x:v>National index context, not observed state price</x:v>
      </x:c>
      <x:c r="I52" s="92" t="n">
        <x:v>1</x:v>
      </x:c>
      <x:c r="J52" s="84" t="n">
        <x:v>60798</x:v>
      </x:c>
      <x:c r="K52" s="92" t="n">
        <x:v>0.143253</x:v>
      </x:c>
      <x:c r="L52" s="84" t="n">
        <x:v>883</x:v>
      </x:c>
      <x:c r="M52" s="84" t="n">
        <x:v>19305.48</x:v>
      </x:c>
      <x:c r="N52" s="92" t="n">
        <x:v>0.317535</x:v>
      </x:c>
      <x:c r="O52" s="85" t="n">
        <x:v>17022</x:v>
      </x:c>
      <x:c r="P52" s="93" t="n">
        <x:v>53.1</x:v>
      </x:c>
      <x:c r="Q52" s="93" t="n">
        <x:v>54.3</x:v>
      </x:c>
      <x:c r="R52" s="93" t="n">
        <x:v>1.2</x:v>
      </x:c>
      <x:c r="S52" s="83" t="str">
        <x:v>No</x:v>
      </x:c>
      <x:c r="T52" s="83"/>
      <x:c r="U52" s="83" t="str">
        <x:v>No composite score. Observed child care is latest nonmissing through 2022. CPI context is a national index translation, not a current state quote. Income and rent are 2024; GFR change compares final 2023 and 2024 rates.</x:v>
      </x:c>
    </x:row>
    <x:row r="53">
      <x:c r="A53" s="83" t="str">
        <x:v>Wisconsin</x:v>
      </x:c>
      <x:c r="B53" s="83" t="str">
        <x:v>WI</x:v>
      </x:c>
      <x:c r="C53" s="83" t="n">
        <x:v>2022</x:v>
      </x:c>
      <x:c r="D53" s="83" t="str">
        <x:v>Observed 2022</x:v>
      </x:c>
      <x:c r="E53" s="84" t="n">
        <x:v>293</x:v>
      </x:c>
      <x:c r="F53" s="84" t="n">
        <x:v>15236</x:v>
      </x:c>
      <x:c r="G53" s="84" t="n">
        <x:v>18393.77</x:v>
      </x:c>
      <x:c r="H53" s="83" t="str">
        <x:v>National index context, not observed state price</x:v>
      </x:c>
      <x:c r="I53" s="92" t="n">
        <x:v>1</x:v>
      </x:c>
      <x:c r="J53" s="84" t="n">
        <x:v>77488</x:v>
      </x:c>
      <x:c r="K53" s="92" t="n">
        <x:v>0.196624</x:v>
      </x:c>
      <x:c r="L53" s="84" t="n">
        <x:v>1142</x:v>
      </x:c>
      <x:c r="M53" s="84" t="n">
        <x:v>28940</x:v>
      </x:c>
      <x:c r="N53" s="92" t="n">
        <x:v>0.373477</x:v>
      </x:c>
      <x:c r="O53" s="85" t="n">
        <x:v>59686</x:v>
      </x:c>
      <x:c r="P53" s="93" t="n">
        <x:v>53.6</x:v>
      </x:c>
      <x:c r="Q53" s="93" t="n">
        <x:v>52.8</x:v>
      </x:c>
      <x:c r="R53" s="93" t="n">
        <x:v>-0.8</x:v>
      </x:c>
      <x:c r="S53" s="83" t="str">
        <x:v>No</x:v>
      </x:c>
      <x:c r="T53" s="83"/>
      <x:c r="U53" s="83" t="str">
        <x:v>No composite score. Observed child care is latest nonmissing through 2022. CPI context is a national index translation, not a current state quote. Income and rent are 2024; GFR change compares final 2023 and 2024 rates.</x:v>
      </x:c>
    </x:row>
    <x:row r="54">
      <x:c r="A54" s="83" t="str">
        <x:v>Wyoming</x:v>
      </x:c>
      <x:c r="B54" s="83" t="str">
        <x:v>WY</x:v>
      </x:c>
      <x:c r="C54" s="83" t="n">
        <x:v>2022</x:v>
      </x:c>
      <x:c r="D54" s="83" t="str">
        <x:v>Observed 2022</x:v>
      </x:c>
      <x:c r="E54" s="84" t="n">
        <x:v>161.17</x:v>
      </x:c>
      <x:c r="F54" s="84" t="n">
        <x:v>8380.84</x:v>
      </x:c>
      <x:c r="G54" s="84" t="n">
        <x:v>10117.83</x:v>
      </x:c>
      <x:c r="H54" s="83" t="str">
        <x:v>National index context, not observed state price</x:v>
      </x:c>
      <x:c r="I54" s="92" t="n">
        <x:v>0.9872</x:v>
      </x:c>
      <x:c r="J54" s="84" t="n">
        <x:v>75532</x:v>
      </x:c>
      <x:c r="K54" s="92" t="n">
        <x:v>0.110957</x:v>
      </x:c>
      <x:c r="L54" s="84" t="n">
        <x:v>998</x:v>
      </x:c>
      <x:c r="M54" s="84" t="n">
        <x:v>20356.84</x:v>
      </x:c>
      <x:c r="N54" s="92" t="n">
        <x:v>0.269513</x:v>
      </x:c>
      <x:c r="O54" s="85" t="n">
        <x:v>6089</x:v>
      </x:c>
      <x:c r="P54" s="93" t="n">
        <x:v>54.5</x:v>
      </x:c>
      <x:c r="Q54" s="93" t="n">
        <x:v>54.8</x:v>
      </x:c>
      <x:c r="R54" s="93" t="n">
        <x:v>0.3</x:v>
      </x:c>
      <x:c r="S54" s="83" t="str">
        <x:v>No</x:v>
      </x:c>
      <x:c r="T54" s="83"/>
      <x:c r="U54" s="83" t="str">
        <x:v>No composite score. Observed child care is latest nonmissing through 2022. CPI context is a national index translation, not a current state quote. Income and rent are 2024; GFR change compares final 2023 and 2024 rates.</x:v>
      </x:c>
    </x:row>
  </x:sheetData>
  <x:mergeCells>
    <x:mergeCell ref="A1:U1"/>
    <x:mergeCell ref="A2:U2"/>
  </x:mergeCells>
  <x:pageMargins left="0.7" right="0.7" top="0.75" bottom="0.75" header="0.3" footer="0.3"/>
  <x:tableParts count="1">
    <x:tablePart xmlns:r="http://schemas.openxmlformats.org/officeDocument/2006/relationships" r:id="Rb292f861445f43bc"/>
  </x:tableParts>
</x:worksheet>
</file>

<file path=xl/worksheets/sheet5.xml><?xml version="1.0" encoding="utf-8"?>
<x:worksheet xmlns:x="http://schemas.openxmlformats.org/spreadsheetml/2006/main">
  <x:sheetViews>
    <x:sheetView showGridLines="0" workbookViewId="0"/>
  </x:sheetViews>
  <x:sheetFormatPr defaultRowHeight="15"/>
  <x:cols>
    <x:col min="1" max="1" width="9" hidden="0" customWidth="1"/>
    <x:col min="2" max="2" width="27" hidden="0" customWidth="1"/>
    <x:col min="3" max="3" width="21" hidden="0" customWidth="1"/>
    <x:col min="4" max="4" width="21" hidden="0" customWidth="1"/>
    <x:col min="5" max="5" width="21" hidden="0" customWidth="1"/>
    <x:col min="6" max="6" width="58" hidden="0" customWidth="1"/>
    <x:col min="7" max="7" width="10" hidden="0" customWidth="1"/>
  </x:cols>
  <x:sheetData>
    <x:row r="1" ht="34" customHeight="1">
      <x:c r="A1" s="3" t="str">
        <x:v>Singapore new-package timeline</x:v>
      </x:c>
      <x:c r="B1" s="3"/>
      <x:c r="C1" s="3"/>
      <x:c r="D1" s="3"/>
      <x:c r="E1" s="3"/>
      <x:c r="F1" s="3"/>
      <x:c r="G1" s="3"/>
    </x:row>
    <x:row r="2" ht="30" customHeight="1">
      <x:c r="A2" s="7" t="str">
        <x:v>The S$62,000 maximum is separate from the broader official description of almost S$70,000 in total direct support through age 17.</x:v>
      </x:c>
      <x:c r="B2" s="7"/>
      <x:c r="C2" s="7"/>
      <x:c r="D2" s="7"/>
      <x:c r="E2" s="7"/>
      <x:c r="F2" s="7"/>
      <x:c r="G2" s="7"/>
    </x:row>
    <x:row r="4">
      <x:c r="A4" s="14" t="str">
        <x:v>Age</x:v>
      </x:c>
      <x:c r="B4" s="21" t="str">
        <x:v>Component</x:v>
      </x:c>
      <x:c r="C4" s="21" t="str">
        <x:v>Amount (S$)</x:v>
      </x:c>
      <x:c r="D4" s="21" t="str">
        <x:v>USD at 1.2744 SGD/USD</x:v>
      </x:c>
      <x:c r="E4" s="21" t="str">
        <x:v>In new S$62k package</x:v>
      </x:c>
      <x:c r="F4" s="21" t="str">
        <x:v>Note</x:v>
      </x:c>
      <x:c r="G4" s="15" t="str">
        <x:v>Source ID</x:v>
      </x:c>
    </x:row>
    <x:row r="5">
      <x:c r="A5" s="83" t="n">
        <x:v>0</x:v>
      </x:c>
      <x:c r="B5" s="83" t="str">
        <x:v>Baby Gift</x:v>
      </x:c>
      <x:c r="C5" s="96" t="n">
        <x:v>10000</x:v>
      </x:c>
      <x:c r="D5" s="84" t="n">
        <x:v>7846.83</x:v>
      </x:c>
      <x:c r="E5" s="83" t="str">
        <x:v>Yes</x:v>
      </x:c>
      <x:c r="F5" s="83" t="str">
        <x:v>Cash in two tranches during the first 12 months</x:v>
      </x:c>
      <x:c r="G5" s="83" t="n">
        <x:v>2</x:v>
      </x:c>
    </x:row>
    <x:row r="6">
      <x:c r="A6" s="83" t="n">
        <x:v>0</x:v>
      </x:c>
      <x:c r="B6" s="83" t="str">
        <x:v>CDA First Step Grant</x:v>
      </x:c>
      <x:c r="C6" s="96" t="n">
        <x:v>5000</x:v>
      </x:c>
      <x:c r="D6" s="84" t="n">
        <x:v>3923.41</x:v>
      </x:c>
      <x:c r="E6" s="83" t="str">
        <x:v>Yes</x:v>
      </x:c>
      <x:c r="F6" s="83" t="str">
        <x:v>Account grant</x:v>
      </x:c>
      <x:c r="G6" s="83" t="n">
        <x:v>2</x:v>
      </x:c>
    </x:row>
    <x:row r="7">
      <x:c r="A7" s="83" t="n">
        <x:v>0</x:v>
      </x:c>
      <x:c r="B7" s="83" t="str">
        <x:v>CDA co-match</x:v>
      </x:c>
      <x:c r="C7" s="96" t="n">
        <x:v>5000</x:v>
      </x:c>
      <x:c r="D7" s="84" t="n">
        <x:v>3923.41</x:v>
      </x:c>
      <x:c r="E7" s="83" t="str">
        <x:v>Yes</x:v>
      </x:c>
      <x:c r="F7" s="83" t="str">
        <x:v>Maximum, conditional on eligible family deposits</x:v>
      </x:c>
      <x:c r="G7" s="83" t="n">
        <x:v>2</x:v>
      </x:c>
    </x:row>
    <x:row r="8">
      <x:c r="A8" s="83" t="n">
        <x:v>1</x:v>
      </x:c>
      <x:c r="B8" s="83" t="str">
        <x:v>Child Credit</x:v>
      </x:c>
      <x:c r="C8" s="96" t="n">
        <x:v>2000</x:v>
      </x:c>
      <x:c r="D8" s="84" t="n">
        <x:v>1569.37</x:v>
      </x:c>
      <x:c r="E8" s="83" t="str">
        <x:v>Yes</x:v>
      </x:c>
      <x:c r="F8" s="83" t="str">
        <x:v>Annual credit; permitted child-related uses</x:v>
      </x:c>
      <x:c r="G8" s="83" t="n">
        <x:v>2</x:v>
      </x:c>
    </x:row>
    <x:row r="9">
      <x:c r="A9" s="83" t="n">
        <x:v>2</x:v>
      </x:c>
      <x:c r="B9" s="83" t="str">
        <x:v>Child Credit</x:v>
      </x:c>
      <x:c r="C9" s="96" t="n">
        <x:v>2000</x:v>
      </x:c>
      <x:c r="D9" s="84" t="n">
        <x:v>1569.37</x:v>
      </x:c>
      <x:c r="E9" s="83" t="str">
        <x:v>Yes</x:v>
      </x:c>
      <x:c r="F9" s="83" t="str">
        <x:v>Annual credit; permitted child-related uses</x:v>
      </x:c>
      <x:c r="G9" s="83" t="n">
        <x:v>2</x:v>
      </x:c>
    </x:row>
    <x:row r="10">
      <x:c r="A10" s="83" t="n">
        <x:v>3</x:v>
      </x:c>
      <x:c r="B10" s="83" t="str">
        <x:v>Child Credit</x:v>
      </x:c>
      <x:c r="C10" s="96" t="n">
        <x:v>2000</x:v>
      </x:c>
      <x:c r="D10" s="84" t="n">
        <x:v>1569.37</x:v>
      </x:c>
      <x:c r="E10" s="83" t="str">
        <x:v>Yes</x:v>
      </x:c>
      <x:c r="F10" s="83" t="str">
        <x:v>Annual credit; permitted child-related uses</x:v>
      </x:c>
      <x:c r="G10" s="83" t="n">
        <x:v>2</x:v>
      </x:c>
    </x:row>
    <x:row r="11">
      <x:c r="A11" s="83" t="n">
        <x:v>4</x:v>
      </x:c>
      <x:c r="B11" s="83" t="str">
        <x:v>Child Credit</x:v>
      </x:c>
      <x:c r="C11" s="96" t="n">
        <x:v>2000</x:v>
      </x:c>
      <x:c r="D11" s="84" t="n">
        <x:v>1569.37</x:v>
      </x:c>
      <x:c r="E11" s="83" t="str">
        <x:v>Yes</x:v>
      </x:c>
      <x:c r="F11" s="83" t="str">
        <x:v>Annual credit; permitted child-related uses</x:v>
      </x:c>
      <x:c r="G11" s="83" t="n">
        <x:v>2</x:v>
      </x:c>
    </x:row>
    <x:row r="12">
      <x:c r="A12" s="83" t="n">
        <x:v>5</x:v>
      </x:c>
      <x:c r="B12" s="83" t="str">
        <x:v>Child Credit</x:v>
      </x:c>
      <x:c r="C12" s="96" t="n">
        <x:v>2000</x:v>
      </x:c>
      <x:c r="D12" s="84" t="n">
        <x:v>1569.37</x:v>
      </x:c>
      <x:c r="E12" s="83" t="str">
        <x:v>Yes</x:v>
      </x:c>
      <x:c r="F12" s="83" t="str">
        <x:v>Annual credit; permitted child-related uses</x:v>
      </x:c>
      <x:c r="G12" s="83" t="n">
        <x:v>2</x:v>
      </x:c>
    </x:row>
    <x:row r="13">
      <x:c r="A13" s="83" t="n">
        <x:v>6</x:v>
      </x:c>
      <x:c r="B13" s="83" t="str">
        <x:v>Child Credit</x:v>
      </x:c>
      <x:c r="C13" s="96" t="n">
        <x:v>2000</x:v>
      </x:c>
      <x:c r="D13" s="84" t="n">
        <x:v>1569.37</x:v>
      </x:c>
      <x:c r="E13" s="83" t="str">
        <x:v>Yes</x:v>
      </x:c>
      <x:c r="F13" s="83" t="str">
        <x:v>Annual credit; permitted child-related uses</x:v>
      </x:c>
      <x:c r="G13" s="83" t="n">
        <x:v>2</x:v>
      </x:c>
    </x:row>
    <x:row r="14">
      <x:c r="A14" s="83" t="n">
        <x:v>7</x:v>
      </x:c>
      <x:c r="B14" s="83" t="str">
        <x:v>Child Credit</x:v>
      </x:c>
      <x:c r="C14" s="96" t="n">
        <x:v>2000</x:v>
      </x:c>
      <x:c r="D14" s="84" t="n">
        <x:v>1569.37</x:v>
      </x:c>
      <x:c r="E14" s="83" t="str">
        <x:v>Yes</x:v>
      </x:c>
      <x:c r="F14" s="83" t="str">
        <x:v>Annual credit; permitted child-related uses</x:v>
      </x:c>
      <x:c r="G14" s="83" t="n">
        <x:v>2</x:v>
      </x:c>
    </x:row>
    <x:row r="15">
      <x:c r="A15" s="83" t="n">
        <x:v>8</x:v>
      </x:c>
      <x:c r="B15" s="83" t="str">
        <x:v>Child Credit</x:v>
      </x:c>
      <x:c r="C15" s="96" t="n">
        <x:v>2000</x:v>
      </x:c>
      <x:c r="D15" s="84" t="n">
        <x:v>1569.37</x:v>
      </x:c>
      <x:c r="E15" s="83" t="str">
        <x:v>Yes</x:v>
      </x:c>
      <x:c r="F15" s="83" t="str">
        <x:v>Annual credit; permitted child-related uses</x:v>
      </x:c>
      <x:c r="G15" s="83" t="n">
        <x:v>2</x:v>
      </x:c>
    </x:row>
    <x:row r="16">
      <x:c r="A16" s="83" t="n">
        <x:v>9</x:v>
      </x:c>
      <x:c r="B16" s="83" t="str">
        <x:v>Child Credit</x:v>
      </x:c>
      <x:c r="C16" s="96" t="n">
        <x:v>2000</x:v>
      </x:c>
      <x:c r="D16" s="84" t="n">
        <x:v>1569.37</x:v>
      </x:c>
      <x:c r="E16" s="83" t="str">
        <x:v>Yes</x:v>
      </x:c>
      <x:c r="F16" s="83" t="str">
        <x:v>Annual credit; permitted child-related uses</x:v>
      </x:c>
      <x:c r="G16" s="83" t="n">
        <x:v>2</x:v>
      </x:c>
    </x:row>
    <x:row r="17">
      <x:c r="A17" s="83" t="n">
        <x:v>10</x:v>
      </x:c>
      <x:c r="B17" s="83" t="str">
        <x:v>Child Credit</x:v>
      </x:c>
      <x:c r="C17" s="96" t="n">
        <x:v>2000</x:v>
      </x:c>
      <x:c r="D17" s="84" t="n">
        <x:v>1569.37</x:v>
      </x:c>
      <x:c r="E17" s="83" t="str">
        <x:v>Yes</x:v>
      </x:c>
      <x:c r="F17" s="83" t="str">
        <x:v>Annual credit; permitted child-related uses</x:v>
      </x:c>
      <x:c r="G17" s="83" t="n">
        <x:v>2</x:v>
      </x:c>
    </x:row>
    <x:row r="18">
      <x:c r="A18" s="83" t="n">
        <x:v>11</x:v>
      </x:c>
      <x:c r="B18" s="83" t="str">
        <x:v>Child Credit</x:v>
      </x:c>
      <x:c r="C18" s="96" t="n">
        <x:v>2000</x:v>
      </x:c>
      <x:c r="D18" s="84" t="n">
        <x:v>1569.37</x:v>
      </x:c>
      <x:c r="E18" s="83" t="str">
        <x:v>Yes</x:v>
      </x:c>
      <x:c r="F18" s="83" t="str">
        <x:v>Annual credit; permitted child-related uses</x:v>
      </x:c>
      <x:c r="G18" s="83" t="n">
        <x:v>2</x:v>
      </x:c>
    </x:row>
    <x:row r="19">
      <x:c r="A19" s="83" t="n">
        <x:v>12</x:v>
      </x:c>
      <x:c r="B19" s="83" t="str">
        <x:v>Child Credit</x:v>
      </x:c>
      <x:c r="C19" s="96" t="n">
        <x:v>2000</x:v>
      </x:c>
      <x:c r="D19" s="84" t="n">
        <x:v>1569.37</x:v>
      </x:c>
      <x:c r="E19" s="83" t="str">
        <x:v>Yes</x:v>
      </x:c>
      <x:c r="F19" s="83" t="str">
        <x:v>Annual credit; permitted child-related uses</x:v>
      </x:c>
      <x:c r="G19" s="83" t="n">
        <x:v>2</x:v>
      </x:c>
    </x:row>
    <x:row r="20">
      <x:c r="A20" s="83" t="n">
        <x:v>13</x:v>
      </x:c>
      <x:c r="B20" s="83" t="str">
        <x:v>Child Credit</x:v>
      </x:c>
      <x:c r="C20" s="96" t="n">
        <x:v>2000</x:v>
      </x:c>
      <x:c r="D20" s="84" t="n">
        <x:v>1569.37</x:v>
      </x:c>
      <x:c r="E20" s="83" t="str">
        <x:v>Yes</x:v>
      </x:c>
      <x:c r="F20" s="83" t="str">
        <x:v>Annual credit; permitted child-related uses</x:v>
      </x:c>
      <x:c r="G20" s="83" t="n">
        <x:v>2</x:v>
      </x:c>
    </x:row>
    <x:row r="21">
      <x:c r="A21" s="83" t="n">
        <x:v>14</x:v>
      </x:c>
      <x:c r="B21" s="83" t="str">
        <x:v>Child Credit</x:v>
      </x:c>
      <x:c r="C21" s="96" t="n">
        <x:v>2000</x:v>
      </x:c>
      <x:c r="D21" s="84" t="n">
        <x:v>1569.37</x:v>
      </x:c>
      <x:c r="E21" s="83" t="str">
        <x:v>Yes</x:v>
      </x:c>
      <x:c r="F21" s="83" t="str">
        <x:v>Annual credit; permitted child-related uses</x:v>
      </x:c>
      <x:c r="G21" s="83" t="n">
        <x:v>2</x:v>
      </x:c>
    </x:row>
    <x:row r="22">
      <x:c r="A22" s="83" t="n">
        <x:v>15</x:v>
      </x:c>
      <x:c r="B22" s="83" t="str">
        <x:v>Child Credit</x:v>
      </x:c>
      <x:c r="C22" s="96" t="n">
        <x:v>2000</x:v>
      </x:c>
      <x:c r="D22" s="84" t="n">
        <x:v>1569.37</x:v>
      </x:c>
      <x:c r="E22" s="83" t="str">
        <x:v>Yes</x:v>
      </x:c>
      <x:c r="F22" s="83" t="str">
        <x:v>Annual credit; permitted child-related uses</x:v>
      </x:c>
      <x:c r="G22" s="83" t="n">
        <x:v>2</x:v>
      </x:c>
    </x:row>
    <x:row r="23">
      <x:c r="A23" s="83" t="n">
        <x:v>16</x:v>
      </x:c>
      <x:c r="B23" s="83" t="str">
        <x:v>Child Credit</x:v>
      </x:c>
      <x:c r="C23" s="96" t="n">
        <x:v>2000</x:v>
      </x:c>
      <x:c r="D23" s="84" t="n">
        <x:v>1569.37</x:v>
      </x:c>
      <x:c r="E23" s="83" t="str">
        <x:v>Yes</x:v>
      </x:c>
      <x:c r="F23" s="83" t="str">
        <x:v>Annual credit; permitted child-related uses</x:v>
      </x:c>
      <x:c r="G23" s="83" t="n">
        <x:v>2</x:v>
      </x:c>
    </x:row>
    <x:row r="24">
      <x:c r="A24" s="83" t="n">
        <x:v>17</x:v>
      </x:c>
      <x:c r="B24" s="83" t="str">
        <x:v>PSEA top-up</x:v>
      </x:c>
      <x:c r="C24" s="96" t="n">
        <x:v>10000</x:v>
      </x:c>
      <x:c r="D24" s="84" t="n">
        <x:v>7846.83</x:v>
      </x:c>
      <x:c r="E24" s="83" t="str">
        <x:v>Yes</x:v>
      </x:c>
      <x:c r="F24" s="83" t="str">
        <x:v>Post-Secondary Education Account</x:v>
      </x:c>
      <x:c r="G24" s="83" t="n">
        <x:v>2</x:v>
      </x:c>
    </x:row>
    <x:row r="28" ht="46" customHeight="1">
      <x:c r="A28" s="36" t="str">
        <x:v>Guardrail: the broader almost-S$70,000 figure also includes an existing S$5,000 MediSave grant and approximately S$2,500 in Edusave support. It is not cash at birth.</x:v>
      </x:c>
      <x:c r="B28" s="36"/>
      <x:c r="C28" s="36"/>
      <x:c r="D28" s="36"/>
      <x:c r="E28" s="36"/>
      <x:c r="F28" s="36"/>
      <x:c r="G28" s="36"/>
    </x:row>
  </x:sheetData>
  <x:mergeCells>
    <x:mergeCell ref="A1:G1"/>
    <x:mergeCell ref="A2:G2"/>
    <x:mergeCell ref="A28:G28"/>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4" hidden="0" customWidth="1"/>
    <x:col min="2" max="2" width="34" hidden="0" customWidth="1"/>
    <x:col min="3" max="3" width="36" hidden="0" customWidth="1"/>
    <x:col min="4" max="4" width="32" hidden="0" customWidth="1"/>
    <x:col min="5" max="5" width="52" hidden="0" customWidth="1"/>
    <x:col min="6" max="6" width="24" hidden="0" customWidth="1"/>
    <x:col min="7" max="7" width="62" hidden="0" customWidth="1"/>
    <x:col min="8" max="8" width="11" hidden="0" customWidth="1"/>
  </x:cols>
  <x:sheetData>
    <x:row r="1" ht="34" customHeight="1">
      <x:c r="A1" s="3" t="str">
        <x:v>Policy evidence matrix</x:v>
      </x:c>
      <x:c r="B1" s="3"/>
      <x:c r="C1" s="3"/>
      <x:c r="D1" s="3"/>
      <x:c r="E1" s="3"/>
      <x:c r="F1" s="3"/>
      <x:c r="G1" s="3"/>
      <x:c r="H1" s="3"/>
    </x:row>
    <x:row r="2" ht="30" customHeight="1">
      <x:c r="A2" s="7" t="str">
        <x:v>Findings are bounded to each study setting. Fertility, poverty, child outcomes and labor-supply outcomes are not interchangeable.</x:v>
      </x:c>
      <x:c r="B2" s="7"/>
      <x:c r="C2" s="7"/>
      <x:c r="D2" s="7"/>
      <x:c r="E2" s="7"/>
      <x:c r="F2" s="7"/>
      <x:c r="G2" s="7"/>
      <x:c r="H2" s="7"/>
    </x:row>
    <x:row r="4">
      <x:c r="A4" s="14" t="str">
        <x:v>Policy domain</x:v>
      </x:c>
      <x:c r="B4" s="21" t="str">
        <x:v>Study setting</x:v>
      </x:c>
      <x:c r="C4" s="21" t="str">
        <x:v>Design</x:v>
      </x:c>
      <x:c r="D4" s="21" t="str">
        <x:v>Outcome</x:v>
      </x:c>
      <x:c r="E4" s="21" t="str">
        <x:v>Finding</x:v>
      </x:c>
      <x:c r="F4" s="21" t="str">
        <x:v>Confidence in setting</x:v>
      </x:c>
      <x:c r="G4" s="21" t="str">
        <x:v>Transfer limitation</x:v>
      </x:c>
      <x:c r="H4" s="15" t="str">
        <x:v>Source ID</x:v>
      </x:c>
    </x:row>
    <x:row r="5" ht="78" customHeight="1">
      <x:c r="A5" s="83" t="str">
        <x:v>Cash at birth</x:v>
      </x:c>
      <x:c r="B5" s="83" t="str">
        <x:v>Quebec, Canada; Allowance for Newborn Children</x:v>
      </x:c>
      <x:c r="C5" s="83" t="str">
        <x:v>Policy discontinuity and administrative data</x:v>
      </x:c>
      <x:c r="D5" s="83" t="str">
        <x:v>Births, with stronger response at higher birth orders</x:v>
      </x:c>
      <x:c r="E5" s="83" t="str">
        <x:v>The incentive increased fertility in the historical setting.</x:v>
      </x:c>
      <x:c r="F5" s="83" t="str">
        <x:v>Moderate</x:v>
      </x:c>
      <x:c r="G5" s="83" t="str">
        <x:v>The size, era, tax system and family context differ from a current U.S. universal benefit.</x:v>
      </x:c>
      <x:c r="H5" s="83" t="n">
        <x:v>20</x:v>
      </x:c>
    </x:row>
    <x:row r="6" ht="78" customHeight="1">
      <x:c r="A6" s="83" t="str">
        <x:v>Universal child benefit</x:v>
      </x:c>
      <x:c r="B6" s="83" t="str">
        <x:v>Spain, 2007-2010</x:v>
      </x:c>
      <x:c r="C6" s="83" t="str">
        <x:v>Policy introduction and withdrawal</x:v>
      </x:c>
      <x:c r="D6" s="83" t="str">
        <x:v>Conceptions, abortions and maternal labor supply</x:v>
      </x:c>
      <x:c r="E6" s="83" t="str">
        <x:v>The benefit increased fertility partly through fewer abortions; eligible mothers stayed out of work longer after birth.</x:v>
      </x:c>
      <x:c r="F6" s="83" t="str">
        <x:v>Moderate</x:v>
      </x:c>
      <x:c r="G6" s="83" t="str">
        <x:v>A single short-lived policy episode cannot establish the effect of a permanent U.S. program.</x:v>
      </x:c>
      <x:c r="H6" s="83" t="n">
        <x:v>21</x:v>
      </x:c>
    </x:row>
    <x:row r="7" ht="78" customHeight="1">
      <x:c r="A7" s="83" t="str">
        <x:v>Incremental welfare benefit</x:v>
      </x:c>
      <x:c r="B7" s="83" t="str">
        <x:v>U.S. state family-cap policies</x:v>
      </x:c>
      <x:c r="C7" s="83" t="str">
        <x:v>Difference-in-differences across states</x:v>
      </x:c>
      <x:c r="D7" s="83" t="str">
        <x:v>Births among affected populations</x:v>
      </x:c>
      <x:c r="E7" s="83" t="str">
        <x:v>The study found no evidence of a measurable fertility reduction and rejected aggregate declines greater than 1%.</x:v>
      </x:c>
      <x:c r="F7" s="83" t="str">
        <x:v>Moderate</x:v>
      </x:c>
      <x:c r="G7" s="83" t="str">
        <x:v>A restriction on incremental benefits is not equivalent to a universal positive benefit.</x:v>
      </x:c>
      <x:c r="H7" s="83" t="n">
        <x:v>23</x:v>
      </x:c>
    </x:row>
    <x:row r="8" ht="78" customHeight="1">
      <x:c r="A8" s="83" t="str">
        <x:v>Paid parental leave</x:v>
      </x:c>
      <x:c r="B8" s="83" t="str">
        <x:v>Austria, leave duration changes</x:v>
      </x:c>
      <x:c r="C8" s="83" t="str">
        <x:v>Regression discontinuities around eligibility cutoffs</x:v>
      </x:c>
      <x:c r="D8" s="83" t="str">
        <x:v>Second births and return to work</x:v>
      </x:c>
      <x:c r="E8" s="83" t="str">
        <x:v>Longer leave increased second births and delayed short-run return to work; spacing responses mattered.</x:v>
      </x:c>
      <x:c r="F8" s="83" t="str">
        <x:v>High</x:v>
      </x:c>
      <x:c r="G8" s="83" t="str">
        <x:v>Institutional design, job protection, birth order and timing differ from the United States.</x:v>
      </x:c>
      <x:c r="H8" s="83" t="n">
        <x:v>22</x:v>
      </x:c>
    </x:row>
    <x:row r="9" ht="78" customHeight="1">
      <x:c r="A9" s="83" t="str">
        <x:v>Universal child care</x:v>
      </x:c>
      <x:c r="B9" s="83" t="str">
        <x:v>Quebec, Canada</x:v>
      </x:c>
      <x:c r="C9" s="83" t="str">
        <x:v>Long-run policy evaluation</x:v>
      </x:c>
      <x:c r="D9" s="83" t="str">
        <x:v>Maternal employment, earnings and fiscal flows</x:v>
      </x:c>
      <x:c r="E9" s="83" t="str">
        <x:v>The program produced enduring maternal employment and earnings effects; the working paper estimates substantial fiscal recapture.</x:v>
      </x:c>
      <x:c r="F9" s="83" t="str">
        <x:v>Moderate</x:v>
      </x:c>
      <x:c r="G9" s="83" t="str">
        <x:v>The fiscal estimates are preliminary and this is not direct fertility evidence.</x:v>
      </x:c>
      <x:c r="H9" s="83" t="n">
        <x:v>24</x:v>
      </x:c>
    </x:row>
    <x:row r="10" ht="78" customHeight="1">
      <x:c r="A10" s="83" t="str">
        <x:v>Refundable child tax credit</x:v>
      </x:c>
      <x:c r="B10" s="83" t="str">
        <x:v>United States, temporary 2021 expansion</x:v>
      </x:c>
      <x:c r="C10" s="83" t="str">
        <x:v>Census microsimulation using CPS ASEC</x:v>
      </x:c>
      <x:c r="D10" s="83" t="str">
        <x:v>Supplemental Poverty Measure</x:v>
      </x:c>
      <x:c r="E10" s="83" t="str">
        <x:v>Census estimated that the expansion accounted for 2.1 million children lifted above the poverty line.</x:v>
      </x:c>
      <x:c r="F10" s="83" t="str">
        <x:v>High for modeled poverty effect</x:v>
      </x:c>
      <x:c r="G10" s="83" t="str">
        <x:v>This measures a historical antipoverty effect, not fertility or long-run labor supply.</x:v>
      </x:c>
      <x:c r="H10" s="83" t="n">
        <x:v>16</x:v>
      </x:c>
    </x:row>
    <x:row r="11" ht="78" customHeight="1">
      <x:c r="A11" s="83" t="str">
        <x:v>Housing affordability</x:v>
      </x:c>
      <x:c r="B11" s="83" t="str">
        <x:v>U.S. metro areas, 1990-2006</x:v>
      </x:c>
      <x:c r="C11" s="83" t="str">
        <x:v>Panel analysis with homeowner and nonowner channels</x:v>
      </x:c>
      <x:c r="D11" s="83" t="str">
        <x:v>Birth rates</x:v>
      </x:c>
      <x:c r="E11" s="83" t="str">
        <x:v>Higher home prices were associated with fewer births among nonowners and a positive wealth channel among owners.</x:v>
      </x:c>
      <x:c r="F11" s="83" t="str">
        <x:v>Moderate</x:v>
      </x:c>
      <x:c r="G11" s="83" t="str">
        <x:v>Opposing channels and historical data argue against one national housing-to-fertility coefficient.</x:v>
      </x:c>
      <x:c r="H11" s="83" t="n">
        <x:v>25</x:v>
      </x:c>
    </x:row>
    <x:row r="12" ht="78" customHeight="1">
      <x:c r="A12" s="83" t="str">
        <x:v>Paid family leave</x:v>
      </x:c>
      <x:c r="B12" s="83" t="str">
        <x:v>California, 2004 law</x:v>
      </x:c>
      <x:c r="C12" s="83" t="str">
        <x:v>Long-run quasi-experimental evaluation</x:v>
      </x:c>
      <x:c r="D12" s="83" t="str">
        <x:v>Leave use and maternal labor-market outcomes</x:v>
      </x:c>
      <x:c r="E12" s="83" t="str">
        <x:v>The law increased leave use and affected later maternal employment and wages.</x:v>
      </x:c>
      <x:c r="F12" s="83" t="str">
        <x:v>Moderate</x:v>
      </x:c>
      <x:c r="G12" s="83" t="str">
        <x:v>Not a direct estimate of completed fertility; access and take-up vary.</x:v>
      </x:c>
      <x:c r="H12" s="83" t="n">
        <x:v>26</x:v>
      </x:c>
    </x:row>
  </x:sheetData>
  <x:mergeCells>
    <x:mergeCell ref="A1:H1"/>
    <x:mergeCell ref="A2:H2"/>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19"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62" hidden="0" customWidth="1"/>
    <x:col min="16" max="16" width="62" hidden="0" customWidth="1"/>
  </x:cols>
  <x:sheetData>
    <x:row r="1" ht="34" customHeight="1">
      <x:c r="A1" s="3" t="str">
        <x:v>Three illustrative policy models</x:v>
      </x:c>
      <x:c r="B1" s="3"/>
      <x:c r="C1" s="3"/>
      <x:c r="D1" s="3"/>
      <x:c r="E1" s="3"/>
      <x:c r="F1" s="3"/>
      <x:c r="G1" s="3"/>
      <x:c r="H1" s="3"/>
      <x:c r="I1" s="3"/>
      <x:c r="J1" s="3"/>
      <x:c r="K1" s="3"/>
      <x:c r="L1" s="3"/>
      <x:c r="M1" s="3"/>
      <x:c r="N1" s="3"/>
      <x:c r="O1" s="3"/>
      <x:c r="P1" s="3"/>
    </x:row>
    <x:row r="2" ht="30" customHeight="1">
      <x:c r="A2" s="7" t="str">
        <x:v>Four cost clocks are separated. These are transparent comparisons, not FinanceFirst recommendations or legislative scores.</x:v>
      </x:c>
      <x:c r="B2" s="7"/>
      <x:c r="C2" s="7"/>
      <x:c r="D2" s="7"/>
      <x:c r="E2" s="7"/>
      <x:c r="F2" s="7"/>
      <x:c r="G2" s="7"/>
      <x:c r="H2" s="7"/>
      <x:c r="I2" s="7"/>
      <x:c r="J2" s="7"/>
      <x:c r="K2" s="7"/>
      <x:c r="L2" s="7"/>
      <x:c r="M2" s="7"/>
      <x:c r="N2" s="7"/>
      <x:c r="O2" s="7"/>
      <x:c r="P2" s="7"/>
    </x:row>
    <x:row r="4">
      <x:c r="A4" s="14" t="str">
        <x:v>Model</x:v>
      </x:c>
      <x:c r="B4" s="21" t="str">
        <x:v>Baby bonus</x:v>
      </x:c>
      <x:c r="C4" s="21" t="str">
        <x:v>Annual credit</x:v>
      </x:c>
      <x:c r="D4" s="21" t="str">
        <x:v>Credit years</x:v>
      </x:c>
      <x:c r="E4" s="21" t="str">
        <x:v>Annual child care</x:v>
      </x:c>
      <x:c r="F4" s="21" t="str">
        <x:v>Child care years</x:v>
      </x:c>
      <x:c r="G4" s="21" t="str">
        <x:v>Leave benefit</x:v>
      </x:c>
      <x:c r="H4" s="21" t="str">
        <x:v>Nominal per child</x:v>
      </x:c>
      <x:c r="I4" s="21" t="str">
        <x:v>First-year gross</x:v>
      </x:c>
      <x:c r="J4" s="21" t="str">
        <x:v>Mature annual gross</x:v>
      </x:c>
      <x:c r="K4" s="21" t="str">
        <x:v>Cohort commitment</x:v>
      </x:c>
      <x:c r="L4" s="21" t="str">
        <x:v>PV per child</x:v>
      </x:c>
      <x:c r="M4" s="21" t="str">
        <x:v>PV cohort</x:v>
      </x:c>
      <x:c r="N4" s="21" t="str">
        <x:v>Share of outlays</x:v>
      </x:c>
      <x:c r="O4" s="21" t="str">
        <x:v>Design tradeoff</x:v>
      </x:c>
      <x:c r="P4" s="15" t="str">
        <x:v>Implementation constraint</x:v>
      </x:c>
    </x:row>
    <x:row r="5" ht="76" customHeight="1">
      <x:c r="A5" s="83" t="str">
        <x:v>Cash First</x:v>
      </x:c>
      <x:c r="B5" s="84" t="n">
        <x:v>10000</x:v>
      </x:c>
      <x:c r="C5" s="84" t="n">
        <x:v>2000</x:v>
      </x:c>
      <x:c r="D5" s="83" t="n">
        <x:v>5</x:v>
      </x:c>
      <x:c r="E5" s="84" t="n">
        <x:v>0</x:v>
      </x:c>
      <x:c r="F5" s="83" t="n">
        <x:v>0</x:v>
      </x:c>
      <x:c r="G5" s="84" t="n">
        <x:v>0</x:v>
      </x:c>
      <x:c r="H5" s="84" t="n">
        <x:v>20000</x:v>
      </x:c>
      <x:c r="I5" s="84" t="n">
        <x:v>43276800000</x:v>
      </x:c>
      <x:c r="J5" s="84" t="n">
        <x:v>72128000000</x:v>
      </x:c>
      <x:c r="K5" s="84" t="n">
        <x:v>72128000000</x:v>
      </x:c>
      <x:c r="L5" s="84" t="n">
        <x:v>19159.41</x:v>
      </x:c>
      <x:c r="M5" s="84" t="n">
        <x:v>69096511999.8</x:v>
      </x:c>
      <x:c r="N5" s="86" t="n">
        <x:v>0.009747027027027027</x:v>
      </x:c>
      <x:c r="O5" s="83" t="str">
        <x:v>Fast, visible liquidity; limited direct effect on child care supply or leave access.</x:v>
      </x:c>
      <x:c r="P5" s="83" t="str">
        <x:v>Payment delivery and distributional design; cash does not create child care or housing supply.</x:v>
      </x:c>
    </x:row>
    <x:row r="6" ht="76" customHeight="1">
      <x:c r="A6" s="83" t="str">
        <x:v>Cost Reduction</x:v>
      </x:c>
      <x:c r="B6" s="84" t="n">
        <x:v>0</x:v>
      </x:c>
      <x:c r="C6" s="84" t="n">
        <x:v>0</x:v>
      </x:c>
      <x:c r="D6" s="83" t="n">
        <x:v>0</x:v>
      </x:c>
      <x:c r="E6" s="84" t="n">
        <x:v>6000</x:v>
      </x:c>
      <x:c r="F6" s="83" t="n">
        <x:v>5</x:v>
      </x:c>
      <x:c r="G6" s="84" t="n">
        <x:v>10000</x:v>
      </x:c>
      <x:c r="H6" s="84" t="n">
        <x:v>40000</x:v>
      </x:c>
      <x:c r="I6" s="84" t="n">
        <x:v>57702400000</x:v>
      </x:c>
      <x:c r="J6" s="84" t="n">
        <x:v>144256000000</x:v>
      </x:c>
      <x:c r="K6" s="84" t="n">
        <x:v>144256000000</x:v>
      </x:c>
      <x:c r="L6" s="84" t="n">
        <x:v>37478.24</x:v>
      </x:c>
      <x:c r="M6" s="84" t="n">
        <x:v>135161535999.39</x:v>
      </x:c>
      <x:c r="N6" s="86" t="n">
        <x:v>0.019494054054054053</x:v>
      </x:c>
      <x:c r="O6" s="83" t="str">
        <x:v>Targets early-care costs; requires provider capacity, quality controls and eligibility design.</x:v>
      </x:c>
      <x:c r="P6" s="83" t="str">
        <x:v>Provider capacity, workforce, quality, eligibility and payment administration.</x:v>
      </x:c>
    </x:row>
    <x:row r="7" ht="76" customHeight="1">
      <x:c r="A7" s="83" t="str">
        <x:v>Hybrid</x:v>
      </x:c>
      <x:c r="B7" s="84" t="n">
        <x:v>5000</x:v>
      </x:c>
      <x:c r="C7" s="84" t="n">
        <x:v>2000</x:v>
      </x:c>
      <x:c r="D7" s="83" t="n">
        <x:v>16</x:v>
      </x:c>
      <x:c r="E7" s="84" t="n">
        <x:v>4000</x:v>
      </x:c>
      <x:c r="F7" s="83" t="n">
        <x:v>5</x:v>
      </x:c>
      <x:c r="G7" s="84" t="n">
        <x:v>10000</x:v>
      </x:c>
      <x:c r="H7" s="84" t="n">
        <x:v>67000</x:v>
      </x:c>
      <x:c r="I7" s="84" t="n">
        <x:v>75734400000</x:v>
      </x:c>
      <x:c r="J7" s="84" t="n">
        <x:v>241628800000</x:v>
      </x:c>
      <x:c r="K7" s="84" t="n">
        <x:v>241628800000</x:v>
      </x:c>
      <x:c r="L7" s="84" t="n">
        <x:v>58441.03</x:v>
      </x:c>
      <x:c r="M7" s="84" t="n">
        <x:v>210761740692.7</x:v>
      </x:c>
      <x:c r="N7" s="86" t="n">
        <x:v>0.032652540540540544</x:v>
      </x:c>
      <x:c r="O7" s="83" t="str">
        <x:v>Spreads support across timing and costs; larger administrative and fiscal footprint.</x:v>
      </x:c>
      <x:c r="P7" s="83" t="str">
        <x:v>Cross-agency coordination, durable funding and simultaneous service capacity.</x:v>
      </x:c>
    </x:row>
  </x:sheetData>
  <x:mergeCells>
    <x:mergeCell ref="A1:P1"/>
    <x:mergeCell ref="A2:P2"/>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11" hidden="0" customWidth="1"/>
    <x:col min="2" max="2" width="64" hidden="0" customWidth="1"/>
    <x:col min="3" max="3" width="24" hidden="0" customWidth="1"/>
    <x:col min="4" max="4" width="11" hidden="0" customWidth="1"/>
    <x:col min="5" max="5" width="68" hidden="0" customWidth="1"/>
  </x:cols>
  <x:sheetData>
    <x:row r="1" ht="34" customHeight="1">
      <x:c r="A1" s="3" t="str">
        <x:v>Demographic fiscal clock</x:v>
      </x:c>
      <x:c r="B1" s="3"/>
      <x:c r="C1" s="3"/>
      <x:c r="D1" s="3"/>
      <x:c r="E1" s="3"/>
    </x:row>
    <x:row r="2" ht="30" customHeight="1">
      <x:c r="A2" s="7" t="str">
        <x:v>CBO and 2026 Trustees projections. Reserve depletion is not zero benefits, and fertility is one of many inputs.</x:v>
      </x:c>
      <x:c r="B2" s="7"/>
      <x:c r="C2" s="7"/>
      <x:c r="D2" s="7"/>
      <x:c r="E2" s="7"/>
    </x:row>
    <x:row r="4">
      <x:c r="A4" s="14" t="str">
        <x:v>Year</x:v>
      </x:c>
      <x:c r="B4" s="21" t="str">
        <x:v>Milestone</x:v>
      </x:c>
      <x:c r="C4" s="21" t="str">
        <x:v>Measure type</x:v>
      </x:c>
      <x:c r="D4" s="21" t="str">
        <x:v>Source ID</x:v>
      </x:c>
      <x:c r="E4" s="15" t="str">
        <x:v>Caveat</x:v>
      </x:c>
    </x:row>
    <x:row r="5" ht="66" customHeight="1">
      <x:c r="A5" s="83" t="n">
        <x:v>2025</x:v>
      </x:c>
      <x:c r="B5" s="83" t="str">
        <x:v>SSA reported 2.6 covered workers per OASDI beneficiary</x:v>
      </x:c>
      <x:c r="C5" s="83" t="str">
        <x:v>Observed ratio</x:v>
      </x:c>
      <x:c r="D5" s="83" t="n">
        <x:v>13</x:v>
      </x:c>
      <x:c r="E5" s="83" t="str">
        <x:v>The ratio is influenced by employment, immigration, disability and retirement patterns as well as fertility.</x:v>
      </x:c>
    </x:row>
    <x:row r="6" ht="66" customHeight="1">
      <x:c r="A6" s="83" t="n">
        <x:v>2030</x:v>
      </x:c>
      <x:c r="B6" s="83" t="str">
        <x:v>CBO projects annual deaths begin to exceed births</x:v>
      </x:c>
      <x:c r="C6" s="83" t="str">
        <x:v>Projection</x:v>
      </x:c>
      <x:c r="D6" s="83" t="n">
        <x:v>12</x:v>
      </x:c>
      <x:c r="E6" s="83" t="str">
        <x:v>Timing can change as fertility, mortality and immigration change.</x:v>
      </x:c>
    </x:row>
    <x:row r="7" ht="66" customHeight="1">
      <x:c r="A7" s="83" t="n">
        <x:v>2032</x:v>
      </x:c>
      <x:c r="B7" s="83" t="str">
        <x:v>OASI reserve depletion projected in Q4; 78% of scheduled OASI benefits payable</x:v>
      </x:c>
      <x:c r="C7" s="83" t="str">
        <x:v>Trustees projection</x:v>
      </x:c>
      <x:c r="D7" s="83" t="n">
        <x:v>14</x:v>
      </x:c>
      <x:c r="E7" s="83" t="str">
        <x:v>Not a forecast that Social Security pays nothing; Congress can change law.</x:v>
      </x:c>
    </x:row>
    <x:row r="8" ht="66" customHeight="1">
      <x:c r="A8" s="83" t="n">
        <x:v>2033</x:v>
      </x:c>
      <x:c r="B8" s="83" t="str">
        <x:v>Medicare HI reserve depletion projected in Q2; 89% of scheduled benefits payable</x:v>
      </x:c>
      <x:c r="C8" s="83" t="str">
        <x:v>Trustees projection</x:v>
      </x:c>
      <x:c r="D8" s="83" t="n">
        <x:v>14</x:v>
      </x:c>
      <x:c r="E8" s="83" t="str">
        <x:v>Health costs, payrolls and policy also drive the projection.</x:v>
      </x:c>
    </x:row>
    <x:row r="9" ht="66" customHeight="1">
      <x:c r="A9" s="83" t="n">
        <x:v>2034</x:v>
      </x:c>
      <x:c r="B9" s="83" t="str">
        <x:v>Combined OASDI reserve depletion projected; 83% of scheduled benefits payable</x:v>
      </x:c>
      <x:c r="C9" s="83" t="str">
        <x:v>Trustees projection</x:v>
      </x:c>
      <x:c r="D9" s="83" t="n">
        <x:v>14</x:v>
      </x:c>
      <x:c r="E9" s="83" t="str">
        <x:v>Combined-fund presentation assumes legal authority to combine reserves, which current law does not provide.</x:v>
      </x:c>
    </x:row>
    <x:row r="10" ht="66" customHeight="1">
      <x:c r="A10" s="83" t="n">
        <x:v>2056</x:v>
      </x:c>
      <x:c r="B10" s="83" t="str">
        <x:v>CBO projects 2.2 people ages 25-64 per person age 65 or older</x:v>
      </x:c>
      <x:c r="C10" s="83" t="str">
        <x:v>Projection</x:v>
      </x:c>
      <x:c r="D10" s="83" t="n">
        <x:v>12</x:v>
      </x:c>
      <x:c r="E10" s="83" t="str">
        <x:v>An age-support ratio is not the same as workers per beneficiary.</x:v>
      </x:c>
    </x:row>
    <x:row r="11" ht="66" customHeight="1">
      <x:c r="A11" s="83" t="n">
        <x:v>2075</x:v>
      </x:c>
      <x:c r="B11" s="83" t="str">
        <x:v>SSA projects about 1.9 covered workers per OASDI beneficiary</x:v>
      </x:c>
      <x:c r="C11" s="83" t="str">
        <x:v>Trustees projection</x:v>
      </x:c>
      <x:c r="D11" s="83" t="n">
        <x:v>13</x:v>
      </x:c>
      <x:c r="E11" s="83" t="str">
        <x:v>Long-range projection under intermediate assumptions.</x:v>
      </x:c>
    </x:row>
  </x:sheetData>
  <x:mergeCells>
    <x:mergeCell ref="A1:E1"/>
    <x:mergeCell ref="A2:E2"/>
  </x:mergeCell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8" hidden="0" customWidth="1"/>
    <x:col min="2" max="2" width="32" hidden="0" customWidth="1"/>
    <x:col min="3" max="3" width="48" hidden="0" customWidth="1"/>
    <x:col min="4" max="4" width="65" hidden="0" customWidth="1"/>
    <x:col min="5" max="5" width="21" hidden="0" customWidth="1"/>
    <x:col min="6" max="6" width="21" hidden="0" customWidth="1"/>
    <x:col min="7" max="7" width="21" hidden="0" customWidth="1"/>
    <x:col min="8" max="8" width="43" hidden="0" customWidth="1"/>
    <x:col min="9" max="9" width="65" hidden="0" customWidth="1"/>
    <x:col min="10" max="10" width="49" hidden="0" customWidth="1"/>
  </x:cols>
  <x:sheetData>
    <x:row r="1" ht="34" customHeight="1">
      <x:c r="A1" s="3" t="str">
        <x:v>Source ledger</x:v>
      </x:c>
      <x:c r="B1" s="3"/>
      <x:c r="C1" s="3"/>
      <x:c r="D1" s="3"/>
      <x:c r="E1" s="3"/>
      <x:c r="F1" s="3"/>
      <x:c r="G1" s="3"/>
      <x:c r="H1" s="3"/>
      <x:c r="I1" s="3"/>
      <x:c r="J1" s="3"/>
    </x:row>
    <x:row r="2" ht="30" customHeight="1">
      <x:c r="A2" s="7" t="str">
        <x:v>Primary government data lead the analysis. Academic evidence is used only for bounded study findings and transfer limits.</x:v>
      </x:c>
      <x:c r="B2" s="7"/>
      <x:c r="C2" s="7"/>
      <x:c r="D2" s="7"/>
      <x:c r="E2" s="7"/>
      <x:c r="F2" s="7"/>
      <x:c r="G2" s="7"/>
      <x:c r="H2" s="7"/>
      <x:c r="I2" s="7"/>
      <x:c r="J2" s="7"/>
    </x:row>
    <x:row r="4">
      <x:c r="A4" s="14" t="str">
        <x:v>ID</x:v>
      </x:c>
      <x:c r="B4" s="21" t="str">
        <x:v>Publisher</x:v>
      </x:c>
      <x:c r="C4" s="21" t="str">
        <x:v>Title</x:v>
      </x:c>
      <x:c r="D4" s="21" t="str">
        <x:v>Direct URL</x:v>
      </x:c>
      <x:c r="E4" s="21" t="str">
        <x:v>Date</x:v>
      </x:c>
      <x:c r="F4" s="21" t="str">
        <x:v>Accessed</x:v>
      </x:c>
      <x:c r="G4" s="21" t="str">
        <x:v>Source type</x:v>
      </x:c>
      <x:c r="H4" s="21" t="str">
        <x:v>Used for</x:v>
      </x:c>
      <x:c r="I4" s="21" t="str">
        <x:v>Limitation</x:v>
      </x:c>
      <x:c r="J4" s="15" t="str">
        <x:v>Local snapshot</x:v>
      </x:c>
    </x:row>
    <x:row r="5" ht="75" customHeight="1">
      <x:c r="A5" s="83" t="n">
        <x:v>1</x:v>
      </x:c>
      <x:c r="B5" s="83" t="str">
        <x:v>Singapore Prime Minister's Office</x:v>
      </x:c>
      <x:c r="C5" s="83" t="str">
        <x:v>National Day Rally 2026</x:v>
      </x:c>
      <x:c r="D5" s="83" t="str">
        <x:v>https://www.pmo.gov.sg/newsroom/ndr2026/</x:v>
      </x:c>
      <x:c r="E5" s="83" t="str">
        <x:v>2026-08-23</x:v>
      </x:c>
      <x:c r="F5" s="83" t="str">
        <x:v>2026-09-02</x:v>
      </x:c>
      <x:c r="G5" s="83" t="str">
        <x:v>Primary government</x:v>
      </x:c>
      <x:c r="H5" s="83" t="str">
        <x:v>Policy framing, total direct support and implementation context</x:v>
      </x:c>
      <x:c r="I5" s="83" t="str">
        <x:v>Speech summary; detailed eligibility and timing come from the Strategy Group page.</x:v>
      </x:c>
      <x:c r="J5" s="83" t="str"/>
    </x:row>
    <x:row r="6" ht="75" customHeight="1">
      <x:c r="A6" s="83" t="n">
        <x:v>2</x:v>
      </x:c>
      <x:c r="B6" s="83" t="str">
        <x:v>Singapore Strategy Group</x:v>
      </x:c>
      <x:c r="C6" s="83" t="str">
        <x:v>Marriage and Parenthood Measures at National Day Rally 2026</x:v>
      </x:c>
      <x:c r="D6" s="83" t="str">
        <x:v>https://www.strategygroup.gov.sg/marriage-parenthood-measures-at-national-day-rally-2026/</x:v>
      </x:c>
      <x:c r="E6" s="83" t="str">
        <x:v>2026-08-23</x:v>
      </x:c>
      <x:c r="F6" s="83" t="str">
        <x:v>2026-09-02</x:v>
      </x:c>
      <x:c r="G6" s="83" t="str">
        <x:v>Primary government</x:v>
      </x:c>
      <x:c r="H6" s="83" t="str">
        <x:v>Benefit amounts, ages, transition and timing</x:v>
      </x:c>
      <x:c r="I6" s="83" t="str">
        <x:v>Amounts are in Singapore dollars. The S$70,000 figure includes existing and approximate support and is not cash at birth.</x:v>
      </x:c>
      <x:c r="J6" s="83" t="str">
        <x:v>sources/singapore-ndr-2026-package.html</x:v>
      </x:c>
    </x:row>
    <x:row r="7" ht="75" customHeight="1">
      <x:c r="A7" s="83" t="n">
        <x:v>3</x:v>
      </x:c>
      <x:c r="B7" s="83" t="str">
        <x:v>Singapore Department of Statistics</x:v>
      </x:c>
      <x:c r="C7" s="83" t="str">
        <x:v>Births and Fertility Table Builder</x:v>
      </x:c>
      <x:c r="D7" s="83" t="str">
        <x:v>https://tablebuilder.singstat.gov.sg/table/TS/M810091</x:v>
      </x:c>
      <x:c r="E7" s="83" t="str">
        <x:v>2025</x:v>
      </x:c>
      <x:c r="F7" s="83" t="str">
        <x:v>2026-09-02</x:v>
      </x:c>
      <x:c r="G7" s="83" t="str">
        <x:v>Primary government data</x:v>
      </x:c>
      <x:c r="H7" s="83" t="str">
        <x:v>Singapore live births and resident total fertility rate</x:v>
      </x:c>
      <x:c r="I7" s="83" t="str">
        <x:v>Resident TFR is not directly comparable with every U.S. fertility measure.</x:v>
      </x:c>
      <x:c r="J7" s="83" t="str"/>
    </x:row>
    <x:row r="8" ht="75" customHeight="1">
      <x:c r="A8" s="83" t="n">
        <x:v>4</x:v>
      </x:c>
      <x:c r="B8" s="83" t="str">
        <x:v>CDC National Center for Health Statistics</x:v>
      </x:c>
      <x:c r="C8" s="83" t="str">
        <x:v>Provisional Births: 2025</x:v>
      </x:c>
      <x:c r="D8" s="83" t="str">
        <x:v>https://www.cdc.gov/nchs/data/vsrr/vsrr043.pdf</x:v>
      </x:c>
      <x:c r="E8" s="83" t="str">
        <x:v>2026-04</x:v>
      </x:c>
      <x:c r="F8" s="83" t="str">
        <x:v>2026-09-02</x:v>
      </x:c>
      <x:c r="G8" s="83" t="str">
        <x:v>Primary government data</x:v>
      </x:c>
      <x:c r="H8" s="83" t="str">
        <x:v>2025 U.S. birth count and general fertility rate</x:v>
      </x:c>
      <x:c r="I8" s="83" t="str">
        <x:v>Provisional; based on records received and processed as of February 3, 2026.</x:v>
      </x:c>
      <x:c r="J8" s="83" t="str">
        <x:v>sources/cdc-provisional-births-2025.pdf</x:v>
      </x:c>
    </x:row>
    <x:row r="9" ht="75" customHeight="1">
      <x:c r="A9" s="83" t="n">
        <x:v>5</x:v>
      </x:c>
      <x:c r="B9" s="83" t="str">
        <x:v>CDC National Center for Health Statistics</x:v>
      </x:c>
      <x:c r="C9" s="83" t="str">
        <x:v>Births: Final Data for 2024</x:v>
      </x:c>
      <x:c r="D9" s="83" t="str">
        <x:v>https://www.cdc.gov/nchs/data/nvsr/nvsr75/nvsr75-02.pdf</x:v>
      </x:c>
      <x:c r="E9" s="83" t="str">
        <x:v>2026-06-09</x:v>
      </x:c>
      <x:c r="F9" s="83" t="str">
        <x:v>2026-09-02</x:v>
      </x:c>
      <x:c r="G9" s="83" t="str">
        <x:v>Primary government data</x:v>
      </x:c>
      <x:c r="H9" s="83" t="str">
        <x:v>Final 2024 births, GFR, TFR, first-birth rate, birth order and mean age at first birth</x:v>
      </x:c>
      <x:c r="I9" s="83" t="str">
        <x:v>Period measures do not equal completed cohort fertility.</x:v>
      </x:c>
      <x:c r="J9" s="83" t="str">
        <x:v>sources/cdc-births-final-2024.pdf</x:v>
      </x:c>
    </x:row>
    <x:row r="10" ht="75" customHeight="1">
      <x:c r="A10" s="83" t="n">
        <x:v>6</x:v>
      </x:c>
      <x:c r="B10" s="83" t="str">
        <x:v>CDC National Center for Health Statistics</x:v>
      </x:c>
      <x:c r="C10" s="83" t="str">
        <x:v>State Fertility Rate, 2024</x:v>
      </x:c>
      <x:c r="D10" s="83" t="str">
        <x:v>https://www.cdc.gov/nchs/state-stats/births/fertility-rate.html</x:v>
      </x:c>
      <x:c r="E10" s="83" t="str">
        <x:v>2026-04-08</x:v>
      </x:c>
      <x:c r="F10" s="83" t="str">
        <x:v>2026-09-02</x:v>
      </x:c>
      <x:c r="G10" s="83" t="str">
        <x:v>Primary government data</x:v>
      </x:c>
      <x:c r="H10" s="83" t="str">
        <x:v>State births and general fertility rates</x:v>
      </x:c>
      <x:c r="I10" s="83" t="str">
        <x:v>Unadjusted state comparisons do not control for population composition.</x:v>
      </x:c>
      <x:c r="J10" s="83" t="str">
        <x:v>sources/cdc-2024-state-fertility-config.json</x:v>
      </x:c>
    </x:row>
    <x:row r="11" ht="75" customHeight="1">
      <x:c r="A11" s="83" t="n">
        <x:v>7</x:v>
      </x:c>
      <x:c r="B11" s="83" t="str">
        <x:v>U.S. Department of Labor Women's Bureau</x:v>
      </x:c>
      <x:c r="C11" s="83" t="str">
        <x:v>National Database of Childcare Prices, 2008-2022</x:v>
      </x:c>
      <x:c r="D11" s="83" t="str">
        <x:v>https://www.dol.gov/agencies/wb/topics/featured-childcare</x:v>
      </x:c>
      <x:c r="E11" s="83" t="str">
        <x:v>2023</x:v>
      </x:c>
      <x:c r="F11" s="83" t="str">
        <x:v>2026-09-02</x:v>
      </x:c>
      <x:c r="G11" s="83" t="str">
        <x:v>Primary government data</x:v>
      </x:c>
      <x:c r="H11" s="83" t="str">
        <x:v>State child care price estimates</x:v>
      </x:c>
      <x:c r="I11" s="83" t="str">
        <x:v>Historical provider prices; some states and years have missing or lower-coverage data.</x:v>
      </x:c>
      <x:c r="J11" s="83" t="str">
        <x:v>sources/dol-ndcp-2022-state-estimates.xlsx</x:v>
      </x:c>
    </x:row>
    <x:row r="12" ht="75" customHeight="1">
      <x:c r="A12" s="83" t="n">
        <x:v>8</x:v>
      </x:c>
      <x:c r="B12" s="83" t="str">
        <x:v>U.S. Department of Labor Women's Bureau</x:v>
      </x:c>
      <x:c r="C12" s="83" t="str">
        <x:v>National Database of Childcare Prices Technical Report</x:v>
      </x:c>
      <x:c r="D12" s="83" t="str">
        <x:v>https://www.dol.gov/sites/dolgov/files/WB/National-Database-of-Childcare-Prices-Technical-Report.pdf</x:v>
      </x:c>
      <x:c r="E12" s="83" t="str">
        <x:v>2023</x:v>
      </x:c>
      <x:c r="F12" s="83" t="str">
        <x:v>2026-09-02</x:v>
      </x:c>
      <x:c r="G12" s="83" t="str">
        <x:v>Primary government methodology</x:v>
      </x:c>
      <x:c r="H12" s="83" t="str">
        <x:v>Child care data definitions, modeling and limitations</x:v>
      </x:c>
      <x:c r="I12" s="83" t="str">
        <x:v>County and state estimates are not current 2026 market quotes.</x:v>
      </x:c>
      <x:c r="J12" s="83" t="str">
        <x:v>sources/dol-ndcp-2022-technical-report.pdf</x:v>
      </x:c>
    </x:row>
    <x:row r="13" ht="75" customHeight="1">
      <x:c r="A13" s="83" t="n">
        <x:v>9</x:v>
      </x:c>
      <x:c r="B13" s="83" t="str">
        <x:v>U.S. Census Bureau</x:v>
      </x:c>
      <x:c r="C13" s="83" t="str">
        <x:v>2024 ACS 1-year estimates, B19013 and B25064</x:v>
      </x:c>
      <x:c r="D13" s="83" t="str">
        <x:v>https://www.census.gov/programs-surveys/acs/data/summary-file.2024.html</x:v>
      </x:c>
      <x:c r="E13" s="83" t="str">
        <x:v>2024</x:v>
      </x:c>
      <x:c r="F13" s="83" t="str">
        <x:v>2026-09-02</x:v>
      </x:c>
      <x:c r="G13" s="83" t="str">
        <x:v>Primary government data</x:v>
      </x:c>
      <x:c r="H13" s="83" t="str">
        <x:v>State median household income and median gross rent</x:v>
      </x:c>
      <x:c r="I13" s="83" t="str">
        <x:v>Survey estimates include sampling and non-sampling error; medians do not describe every household.</x:v>
      </x:c>
      <x:c r="J13" s="83" t="str">
        <x:v>apps/web-next/data/cost-of-living-official-2024.json</x:v>
      </x:c>
    </x:row>
    <x:row r="14" ht="75" customHeight="1">
      <x:c r="A14" s="83" t="n">
        <x:v>10</x:v>
      </x:c>
      <x:c r="B14" s="83" t="str">
        <x:v>U.S. Department of Labor Women's Bureau</x:v>
      </x:c>
      <x:c r="C14" s="83" t="str">
        <x:v>Paid Leave</x:v>
      </x:c>
      <x:c r="D14" s="83" t="str">
        <x:v>https://www.dol.gov/agencies/wb/featured-paid-leave</x:v>
      </x:c>
      <x:c r="E14" s="83" t="str">
        <x:v>Current at access</x:v>
      </x:c>
      <x:c r="F14" s="83" t="str">
        <x:v>2026-09-02</x:v>
      </x:c>
      <x:c r="G14" s="83" t="str">
        <x:v>Primary government policy inventory</x:v>
      </x:c>
      <x:c r="H14" s="83" t="str">
        <x:v>State PFML law indicator</x:v>
      </x:c>
      <x:c r="I14" s="83" t="str">
        <x:v>An enacted program does not mean every worker qualifies or receives the same benefit.</x:v>
      </x:c>
      <x:c r="J14" s="83" t="str">
        <x:v>sources/dol-paid-leave-current.html</x:v>
      </x:c>
    </x:row>
    <x:row r="15" ht="75" customHeight="1">
      <x:c r="A15" s="83" t="n">
        <x:v>11</x:v>
      </x:c>
      <x:c r="B15" s="83" t="str">
        <x:v>Federal Reserve Board via FRED</x:v>
      </x:c>
      <x:c r="C15" s="83" t="str">
        <x:v>Singapore Dollars to U.S. Dollar Spot Exchange Rate (DEXSIUS)</x:v>
      </x:c>
      <x:c r="D15" s="83" t="str">
        <x:v>https://fred.stlouisfed.org/series/DEXSIUS</x:v>
      </x:c>
      <x:c r="E15" s="83" t="str">
        <x:v>2026-08-28</x:v>
      </x:c>
      <x:c r="F15" s="83" t="str">
        <x:v>2026-09-02</x:v>
      </x:c>
      <x:c r="G15" s="83" t="str">
        <x:v>Primary government data</x:v>
      </x:c>
      <x:c r="H15" s="83" t="str">
        <x:v>Currency translation for comparison</x:v>
      </x:c>
      <x:c r="I15" s="83" t="str">
        <x:v>Spot conversion is not purchasing-power parity and will change.</x:v>
      </x:c>
      <x:c r="J15" s="83" t="str">
        <x:v>sources/fred-dexsius.csv</x:v>
      </x:c>
    </x:row>
    <x:row r="16" ht="75" customHeight="1">
      <x:c r="A16" s="83" t="n">
        <x:v>12</x:v>
      </x:c>
      <x:c r="B16" s="83" t="str">
        <x:v>Congressional Budget Office</x:v>
      </x:c>
      <x:c r="C16" s="83" t="str">
        <x:v>The Demographic Outlook: 2026 to 2056</x:v>
      </x:c>
      <x:c r="D16" s="83" t="str">
        <x:v>https://www.cbo.gov/publication/61879</x:v>
      </x:c>
      <x:c r="E16" s="83" t="str">
        <x:v>2026-01</x:v>
      </x:c>
      <x:c r="F16" s="83" t="str">
        <x:v>2026-09-02</x:v>
      </x:c>
      <x:c r="G16" s="83" t="str">
        <x:v>Primary government projection</x:v>
      </x:c>
      <x:c r="H16" s="83" t="str">
        <x:v>Population, births versus deaths, net immigration and age structure</x:v>
      </x:c>
      <x:c r="I16" s="83" t="str">
        <x:v>Projection depends on assumptions and is not a prediction.</x:v>
      </x:c>
      <x:c r="J16" s="83" t="str"/>
    </x:row>
    <x:row r="17" ht="75" customHeight="1">
      <x:c r="A17" s="83" t="n">
        <x:v>13</x:v>
      </x:c>
      <x:c r="B17" s="83" t="str">
        <x:v>Social Security Administration</x:v>
      </x:c>
      <x:c r="C17" s="83" t="str">
        <x:v>2026 Trustees Report</x:v>
      </x:c>
      <x:c r="D17" s="83" t="str">
        <x:v>https://www.ssa.gov/oact/TR/2026/II_D_project.html</x:v>
      </x:c>
      <x:c r="E17" s="83" t="str">
        <x:v>2026-06-09</x:v>
      </x:c>
      <x:c r="F17" s="83" t="str">
        <x:v>2026-09-02</x:v>
      </x:c>
      <x:c r="G17" s="83" t="str">
        <x:v>Primary government projection</x:v>
      </x:c>
      <x:c r="H17" s="83" t="str">
        <x:v>Covered-worker ratios and reserve depletion projections</x:v>
      </x:c>
      <x:c r="I17" s="83" t="str">
        <x:v>Intermediate-assumption projections are uncertain and Congress can change law.</x:v>
      </x:c>
      <x:c r="J17" s="83" t="str"/>
    </x:row>
    <x:row r="18" ht="75" customHeight="1">
      <x:c r="A18" s="83" t="n">
        <x:v>14</x:v>
      </x:c>
      <x:c r="B18" s="83" t="str">
        <x:v>Social Security and Medicare Boards of Trustees</x:v>
      </x:c>
      <x:c r="C18" s="83" t="str">
        <x:v>2026 Trustees Summary</x:v>
      </x:c>
      <x:c r="D18" s="83" t="str">
        <x:v>https://www.ssa.gov/oact/TRSUM/tr26summary.pdf</x:v>
      </x:c>
      <x:c r="E18" s="83" t="str">
        <x:v>2026-06-09</x:v>
      </x:c>
      <x:c r="F18" s="83" t="str">
        <x:v>2026-09-02</x:v>
      </x:c>
      <x:c r="G18" s="83" t="str">
        <x:v>Primary government projection</x:v>
      </x:c>
      <x:c r="H18" s="83" t="str">
        <x:v>OASI, OASDI and Medicare HI milestones</x:v>
      </x:c>
      <x:c r="I18" s="83" t="str">
        <x:v>Reserve depletion is not the same as all benefits stopping.</x:v>
      </x:c>
      <x:c r="J18" s="83" t="str"/>
    </x:row>
    <x:row r="19" ht="75" customHeight="1">
      <x:c r="A19" s="83" t="n">
        <x:v>15</x:v>
      </x:c>
      <x:c r="B19" s="83" t="str">
        <x:v>Congressional Budget Office</x:v>
      </x:c>
      <x:c r="C19" s="83" t="str">
        <x:v>Budget and Economic Data, 2026 outlook</x:v>
      </x:c>
      <x:c r="D19" s="83" t="str">
        <x:v>https://www.cbo.gov/topics/taxes/outlook-budget-and-economy</x:v>
      </x:c>
      <x:c r="E19" s="83" t="str">
        <x:v>2026</x:v>
      </x:c>
      <x:c r="F19" s="83" t="str">
        <x:v>2026-09-02</x:v>
      </x:c>
      <x:c r="G19" s="83" t="str">
        <x:v>Primary government projection</x:v>
      </x:c>
      <x:c r="H19" s="83" t="str">
        <x:v>FY2026 outlay denominator</x:v>
      </x:c>
      <x:c r="I19" s="83" t="str">
        <x:v>A fixed baseline denominator, not a score of any proposal.</x:v>
      </x:c>
      <x:c r="J19" s="83" t="str"/>
    </x:row>
    <x:row r="20" ht="75" customHeight="1">
      <x:c r="A20" s="83" t="n">
        <x:v>16</x:v>
      </x:c>
      <x:c r="B20" s="83" t="str">
        <x:v>U.S. Census Bureau</x:v>
      </x:c>
      <x:c r="C20" s="83" t="str">
        <x:v>Impact of the 2021 Expanded Child Tax Credit on Child Poverty</x:v>
      </x:c>
      <x:c r="D20" s="83" t="str">
        <x:v>https://www.census.gov/library/working-papers/2022/demo/SEHSD-wp2022-24.html</x:v>
      </x:c>
      <x:c r="E20" s="83" t="str">
        <x:v>2022-11-22</x:v>
      </x:c>
      <x:c r="F20" s="83" t="str">
        <x:v>2026-09-02</x:v>
      </x:c>
      <x:c r="G20" s="83" t="str">
        <x:v>Government working paper</x:v>
      </x:c>
      <x:c r="H20" s="83" t="str">
        <x:v>Observed antipoverty effect of the temporary 2021 CTC expansion</x:v>
      </x:c>
      <x:c r="I20" s="83" t="str">
        <x:v>Historical policy episode; does not estimate fertility response.</x:v>
      </x:c>
      <x:c r="J20" s="83" t="str"/>
    </x:row>
    <x:row r="21" ht="75" customHeight="1">
      <x:c r="A21" s="83" t="n">
        <x:v>17</x:v>
      </x:c>
      <x:c r="B21" s="83" t="str">
        <x:v>Internal Revenue Service</x:v>
      </x:c>
      <x:c r="C21" s="83" t="str">
        <x:v>Internal Revenue Bulletin 2025-45</x:v>
      </x:c>
      <x:c r="D21" s="83" t="str">
        <x:v>https://www.irs.gov/pub/irs-irbs/irb25-45.pdf</x:v>
      </x:c>
      <x:c r="E21" s="83" t="str">
        <x:v>2025-11</x:v>
      </x:c>
      <x:c r="F21" s="83" t="str">
        <x:v>2026-09-02</x:v>
      </x:c>
      <x:c r="G21" s="83" t="str">
        <x:v>Primary government guidance</x:v>
      </x:c>
      <x:c r="H21" s="83" t="str">
        <x:v>2026 Child Tax Credit parameters</x:v>
      </x:c>
      <x:c r="I21" s="83" t="str">
        <x:v>Eligibility, phaseouts, filing and refundability rules apply.</x:v>
      </x:c>
      <x:c r="J21" s="83" t="str"/>
    </x:row>
    <x:row r="22" ht="75" customHeight="1">
      <x:c r="A22" s="83" t="n">
        <x:v>18</x:v>
      </x:c>
      <x:c r="B22" s="83" t="str">
        <x:v>NCHS National Survey of Family Growth</x:v>
      </x:c>
      <x:c r="C22" s="83" t="str">
        <x:v>Birth Expectations in the United States, 2022-2023</x:v>
      </x:c>
      <x:c r="D22" s="83" t="str">
        <x:v>https://www.cdc.gov/nchs/products/databriefs/db560.htm</x:v>
      </x:c>
      <x:c r="E22" s="83" t="str">
        <x:v>2026</x:v>
      </x:c>
      <x:c r="F22" s="83" t="str">
        <x:v>2026-09-02</x:v>
      </x:c>
      <x:c r="G22" s="83" t="str">
        <x:v>Primary government survey</x:v>
      </x:c>
      <x:c r="H22" s="83" t="str">
        <x:v>Expected future births</x:v>
      </x:c>
      <x:c r="I22" s="83" t="str">
        <x:v>Expectations are not ideal family size or completed fertility.</x:v>
      </x:c>
      <x:c r="J22" s="83" t="str"/>
    </x:row>
    <x:row r="23" ht="75" customHeight="1">
      <x:c r="A23" s="83" t="n">
        <x:v>19</x:v>
      </x:c>
      <x:c r="B23" s="83" t="str">
        <x:v>Gallup</x:v>
      </x:c>
      <x:c r="C23" s="83" t="str">
        <x:v>Americans' Ideal Family Size Remains Above Two Children</x:v>
      </x:c>
      <x:c r="D23" s="83" t="str">
        <x:v>https://news.gallup.com/poll/694640/americans-ideal-family-size-remains-above-two-children.aspx</x:v>
      </x:c>
      <x:c r="E23" s="83" t="str">
        <x:v>2025</x:v>
      </x:c>
      <x:c r="F23" s="83" t="str">
        <x:v>2026-09-02</x:v>
      </x:c>
      <x:c r="G23" s="83" t="str">
        <x:v>Transparent survey</x:v>
      </x:c>
      <x:c r="H23" s="83" t="str">
        <x:v>Attitudes toward ideal family size</x:v>
      </x:c>
      <x:c r="I23" s="83" t="str">
        <x:v>An attitude question is not intended, expected or completed fertility.</x:v>
      </x:c>
      <x:c r="J23" s="83" t="str"/>
    </x:row>
    <x:row r="24" ht="75" customHeight="1">
      <x:c r="A24" s="83" t="n">
        <x:v>20</x:v>
      </x:c>
      <x:c r="B24" s="83" t="str">
        <x:v>Kevin Milligan</x:v>
      </x:c>
      <x:c r="C24" s="83" t="str">
        <x:v>Subsidizing the Stork: New Evidence on Tax Incentives and Fertility</x:v>
      </x:c>
      <x:c r="D24" s="83" t="str">
        <x:v>https://www.nber.org/papers/w8845</x:v>
      </x:c>
      <x:c r="E24" s="83" t="str">
        <x:v>2002; journal 2005</x:v>
      </x:c>
      <x:c r="F24" s="83" t="str">
        <x:v>2026-09-02</x:v>
      </x:c>
      <x:c r="G24" s="83" t="str">
        <x:v>Peer-reviewed economics research</x:v>
      </x:c>
      <x:c r="H24" s="83" t="str">
        <x:v>Quebec cash incentive evidence</x:v>
      </x:c>
      <x:c r="I24" s="83" t="str">
        <x:v>Historical Canadian setting; stronger higher-order response does not transfer mechanically to current U.S. policy.</x:v>
      </x:c>
      <x:c r="J24" s="83" t="str"/>
    </x:row>
    <x:row r="25" ht="75" customHeight="1">
      <x:c r="A25" s="83" t="n">
        <x:v>21</x:v>
      </x:c>
      <x:c r="B25" s="83" t="str">
        <x:v>Libertad Gonzalez</x:v>
      </x:c>
      <x:c r="C25" s="83" t="str">
        <x:v>The Effect of a Universal Child Benefit on Conceptions, Abortions, and Early Maternal Labor Supply</x:v>
      </x:c>
      <x:c r="D25" s="83" t="str">
        <x:v>https://www.aeaweb.org/articles?id=10.1257/pol.5.3.160</x:v>
      </x:c>
      <x:c r="E25" s="83" t="str">
        <x:v>2013</x:v>
      </x:c>
      <x:c r="F25" s="83" t="str">
        <x:v>2026-09-02</x:v>
      </x:c>
      <x:c r="G25" s="83" t="str">
        <x:v>Peer-reviewed economics research</x:v>
      </x:c>
      <x:c r="H25" s="83" t="str">
        <x:v>Spanish universal child benefit evidence</x:v>
      </x:c>
      <x:c r="I25" s="83" t="str">
        <x:v>One policy episode; fertility, abortion and labor-supply channels are context-specific.</x:v>
      </x:c>
      <x:c r="J25" s="83" t="str"/>
    </x:row>
    <x:row r="26" ht="75" customHeight="1">
      <x:c r="A26" s="83" t="n">
        <x:v>22</x:v>
      </x:c>
      <x:c r="B26" s="83" t="str">
        <x:v>Rafael Lalive and Josef Zweimuller</x:v>
      </x:c>
      <x:c r="C26" s="83" t="str">
        <x:v>How Does Parental Leave Affect Fertility and Return to Work?</x:v>
      </x:c>
      <x:c r="D26" s="83" t="str">
        <x:v>https://academic.oup.com/qje/article-abstract/124/3/1363/1905162</x:v>
      </x:c>
      <x:c r="E26" s="83" t="str">
        <x:v>2009</x:v>
      </x:c>
      <x:c r="F26" s="83" t="str">
        <x:v>2026-09-02</x:v>
      </x:c>
      <x:c r="G26" s="83" t="str">
        <x:v>Peer-reviewed economics research</x:v>
      </x:c>
      <x:c r="H26" s="83" t="str">
        <x:v>Austria paid-leave duration evidence</x:v>
      </x:c>
      <x:c r="I26" s="83" t="str">
        <x:v>Historical institutional setting and policy discontinuities; timing and birth order matter.</x:v>
      </x:c>
      <x:c r="J26" s="83" t="str"/>
    </x:row>
    <x:row r="27" ht="75" customHeight="1">
      <x:c r="A27" s="83" t="n">
        <x:v>23</x:v>
      </x:c>
      <x:c r="B27" s="83" t="str">
        <x:v>Melissa Kearney</x:v>
      </x:c>
      <x:c r="C27" s="83" t="str">
        <x:v>Is There an Effect of Incremental Welfare Benefits on Fertility Behavior?</x:v>
      </x:c>
      <x:c r="D27" s="83" t="str">
        <x:v>https://www.nber.org/papers/w9093</x:v>
      </x:c>
      <x:c r="E27" s="83" t="str">
        <x:v>2002</x:v>
      </x:c>
      <x:c r="F27" s="83" t="str">
        <x:v>2026-09-02</x:v>
      </x:c>
      <x:c r="G27" s="83" t="str">
        <x:v>Economics working paper</x:v>
      </x:c>
      <x:c r="H27" s="83" t="str">
        <x:v>U.S. family-cap null-result evidence</x:v>
      </x:c>
      <x:c r="I27" s="83" t="str">
        <x:v>Policy population and era differ from a universal child benefit.</x:v>
      </x:c>
      <x:c r="J27" s="83" t="str"/>
    </x:row>
    <x:row r="28" ht="75" customHeight="1">
      <x:c r="A28" s="83" t="n">
        <x:v>24</x:v>
      </x:c>
      <x:c r="B28" s="83" t="str">
        <x:v>Michael Baker, Jonathan Gruber and Kevin Milligan</x:v>
      </x:c>
      <x:c r="C28" s="83" t="str">
        <x:v>The Long-Run Impacts of a Universal Child Care Program</x:v>
      </x:c>
      <x:c r="D28" s="83" t="str">
        <x:v>https://www.nber.org/papers/w35514</x:v>
      </x:c>
      <x:c r="E28" s="83" t="str">
        <x:v>2026</x:v>
      </x:c>
      <x:c r="F28" s="83" t="str">
        <x:v>2026-09-02</x:v>
      </x:c>
      <x:c r="G28" s="83" t="str">
        <x:v>Economics working paper</x:v>
      </x:c>
      <x:c r="H28" s="83" t="str">
        <x:v>Quebec child care, labor supply and fiscal flows</x:v>
      </x:c>
      <x:c r="I28" s="83" t="str">
        <x:v>Preliminary working paper; primarily labor-supply and fiscal evidence, not a fertility estimate.</x:v>
      </x:c>
      <x:c r="J28" s="83" t="str"/>
    </x:row>
    <x:row r="29" ht="75" customHeight="1">
      <x:c r="A29" s="83" t="n">
        <x:v>25</x:v>
      </x:c>
      <x:c r="B29" s="83" t="str">
        <x:v>Lisa Dettling and Melissa Kearney</x:v>
      </x:c>
      <x:c r="C29" s="83" t="str">
        <x:v>House Prices and Birth Rates</x:v>
      </x:c>
      <x:c r="D29" s="83" t="str">
        <x:v>https://www.nber.org/digest/feb12/impact-real-estate-market-fertility</x:v>
      </x:c>
      <x:c r="E29" s="83" t="str">
        <x:v>2011</x:v>
      </x:c>
      <x:c r="F29" s="83" t="str">
        <x:v>2026-09-02</x:v>
      </x:c>
      <x:c r="G29" s="83" t="str">
        <x:v>Economics working paper summary</x:v>
      </x:c>
      <x:c r="H29" s="83" t="str">
        <x:v>Housing price and fertility heterogeneity</x:v>
      </x:c>
      <x:c r="I29" s="83" t="str">
        <x:v>Historical 1990-2006 data; opposing homeowner and renter channels caution against a simple national claim.</x:v>
      </x:c>
      <x:c r="J29" s="83" t="str"/>
    </x:row>
    <x:row r="30" ht="75" customHeight="1">
      <x:c r="A30" s="83" t="n">
        <x:v>26</x:v>
      </x:c>
      <x:c r="B30" s="83" t="str">
        <x:v>Martha Bailey et al.</x:v>
      </x:c>
      <x:c r="C30" s="83" t="str">
        <x:v>The Long-Run Effects of California's 2004 Paid Family Leave Act</x:v>
      </x:c>
      <x:c r="D30" s="83" t="str">
        <x:v>https://www.nber.org/papers/w26416</x:v>
      </x:c>
      <x:c r="E30" s="83" t="str">
        <x:v>2019</x:v>
      </x:c>
      <x:c r="F30" s="83" t="str">
        <x:v>2026-09-02</x:v>
      </x:c>
      <x:c r="G30" s="83" t="str">
        <x:v>Economics working paper</x:v>
      </x:c>
      <x:c r="H30" s="83" t="str">
        <x:v>Paid leave and maternal labor-market outcomes</x:v>
      </x:c>
      <x:c r="I30" s="83" t="str">
        <x:v>Not a direct estimate of completed fertility.</x:v>
      </x:c>
      <x:c r="J30" s="83" t="str"/>
    </x:row>
    <x:row r="31" ht="75" customHeight="1">
      <x:c r="A31" s="83" t="n">
        <x:v>27</x:v>
      </x:c>
      <x:c r="B31" s="83" t="str">
        <x:v>Congressional Budget Office</x:v>
      </x:c>
      <x:c r="C31" s="83" t="str">
        <x:v>The Long-Term Budget Outlook: 2026 to 2056</x:v>
      </x:c>
      <x:c r="D31" s="83" t="str">
        <x:v>https://www.cbo.gov/publication/61994</x:v>
      </x:c>
      <x:c r="E31" s="83" t="str">
        <x:v>2026</x:v>
      </x:c>
      <x:c r="F31" s="83" t="str">
        <x:v>2026-09-02</x:v>
      </x:c>
      <x:c r="G31" s="83" t="str">
        <x:v>Primary government projection</x:v>
      </x:c>
      <x:c r="H31" s="83" t="str">
        <x:v>Fiscal-demographic context</x:v>
      </x:c>
      <x:c r="I31" s="83" t="str">
        <x:v>Multiple economic, health, policy and demographic factors drive long-term outcomes.</x:v>
      </x:c>
      <x:c r="J31" s="83" t="str"/>
    </x:row>
    <x:row r="32" ht="75" customHeight="1">
      <x:c r="A32" s="83" t="n">
        <x:v>28</x:v>
      </x:c>
      <x:c r="B32" s="83" t="str">
        <x:v>Pew Research Center</x:v>
      </x:c>
      <x:c r="C32" s="83" t="str">
        <x:v>The Experiences of U.S. Adults Who Don't Have Children</x:v>
      </x:c>
      <x:c r="D32" s="83" t="str">
        <x:v>https://www.pewresearch.org/social-trends/2024/07/25/the-experiences-of-u-s-adults-who-dont-have-children/</x:v>
      </x:c>
      <x:c r="E32" s="83" t="str">
        <x:v>2024-07-25</x:v>
      </x:c>
      <x:c r="F32" s="83" t="str">
        <x:v>2026-09-02</x:v>
      </x:c>
      <x:c r="G32" s="83" t="str">
        <x:v>Transparent probability survey</x:v>
      </x:c>
      <x:c r="H32" s="83" t="str">
        <x:v>Reasons adults under 50 who are unlikely to have children say are major reasons</x:v>
      </x:c>
      <x:c r="I32" s="83" t="str">
        <x:v>Respondents could select multiple reasons. The subgroup is not all U.S. adults and the percentages do not decompose the national fertility decline.</x:v>
      </x:c>
      <x:c r="J32" s="83" t="str"/>
    </x:row>
    <x:row r="33" ht="75" customHeight="1">
      <x:c r="A33" s="83" t="n">
        <x:v>29</x:v>
      </x:c>
      <x:c r="B33" s="83" t="str">
        <x:v>Pew Research Center</x:v>
      </x:c>
      <x:c r="C33" s="83" t="str">
        <x:v>Adults Without Children: Methodology</x:v>
      </x:c>
      <x:c r="D33" s="83" t="str">
        <x:v>https://www.pewresearch.org/social-trends/2024/07/25/adults-without-children-methodology/</x:v>
      </x:c>
      <x:c r="E33" s="83" t="str">
        <x:v>2024-07-25</x:v>
      </x:c>
      <x:c r="F33" s="83" t="str">
        <x:v>2026-09-02</x:v>
      </x:c>
      <x:c r="G33" s="83" t="str">
        <x:v>Survey methodology</x:v>
      </x:c>
      <x:c r="H33" s="83" t="str">
        <x:v>Sample definition, field dates, sample size and margin of sampling error</x:v>
      </x:c>
      <x:c r="I33" s="83" t="str">
        <x:v>The relevant subgroup contained 770 adults ages 18-49; its margin of sampling error was plus or minus 5.3 percentage points.</x:v>
      </x:c>
      <x:c r="J33" s="83" t="str"/>
    </x:row>
    <x:row r="34" ht="75" customHeight="1">
      <x:c r="A34" s="83" t="n">
        <x:v>30</x:v>
      </x:c>
      <x:c r="B34" s="83" t="str">
        <x:v>OECD</x:v>
      </x:c>
      <x:c r="C34" s="83" t="str">
        <x:v>Society at a Glance 2024: OECD Social Indicators</x:v>
      </x:c>
      <x:c r="D34" s="83" t="str">
        <x:v>https://www.oecd.org/content/dam/oecd/en/publications/reports/2024/06/society-at-a-glance-2024_08001b73/918d8db3-en.pdf</x:v>
      </x:c>
      <x:c r="E34" s="83" t="str">
        <x:v>2024-06</x:v>
      </x:c>
      <x:c r="F34" s="83" t="str">
        <x:v>2026-09-02</x:v>
      </x:c>
      <x:c r="G34" s="83" t="str">
        <x:v>Intergovernmental evidence synthesis</x:v>
      </x:c>
      <x:c r="H34" s="83" t="str">
        <x:v>Cross-country fertility drivers and family-policy evidence</x:v>
      </x:c>
      <x:c r="I34" s="83" t="str">
        <x:v>Cross-country findings are heterogeneous and do not identify one policy package that transfers mechanically to the United States.</x:v>
      </x:c>
      <x:c r="J34" s="83" t="str"/>
    </x:row>
    <x:row r="35" ht="75" customHeight="1">
      <x:c r="A35" s="83" t="n">
        <x:v>31</x:v>
      </x:c>
      <x:c r="B35" s="83" t="str">
        <x:v>Social Security Administration</x:v>
      </x:c>
      <x:c r="C35" s="83" t="str">
        <x:v>2026 Trustees Report: Long-Range Sensitivity Analysis</x:v>
      </x:c>
      <x:c r="D35" s="83" t="str">
        <x:v>https://www.ssa.gov/oact/TR/2026/VI_D_LRsens.html</x:v>
      </x:c>
      <x:c r="E35" s="83" t="str">
        <x:v>2026-06-09</x:v>
      </x:c>
      <x:c r="F35" s="83" t="str">
        <x:v>2026-09-02</x:v>
      </x:c>
      <x:c r="G35" s="83" t="str">
        <x:v>Primary government sensitivity analysis</x:v>
      </x:c>
      <x:c r="H35" s="83" t="str">
        <x:v>Official fertility and net-immigration actuarial-balance sensitivities</x:v>
      </x:c>
      <x:c r="I35" s="83" t="str">
        <x:v>Values are Trustees estimates under specified alternative assumptions, not FinanceFirst calculations or forecasts.</x:v>
      </x:c>
      <x:c r="J35" s="83" t="str"/>
    </x:row>
    <x:row r="36" ht="75" customHeight="1">
      <x:c r="A36" s="83" t="n">
        <x:v>32</x:v>
      </x:c>
      <x:c r="B36" s="83" t="str">
        <x:v>CDC National Center for Health Statistics</x:v>
      </x:c>
      <x:c r="C36" s="83" t="str">
        <x:v>Births: Final Data for 2023</x:v>
      </x:c>
      <x:c r="D36" s="83" t="str">
        <x:v>https://www.cdc.gov/nchs/data/nvsr/nvsr74/nvsr74-1.pdf</x:v>
      </x:c>
      <x:c r="E36" s="83" t="str">
        <x:v>2025-01</x:v>
      </x:c>
      <x:c r="F36" s="83" t="str">
        <x:v>2026-09-02</x:v>
      </x:c>
      <x:c r="G36" s="83" t="str">
        <x:v>Primary government data</x:v>
      </x:c>
      <x:c r="H36" s="83" t="str">
        <x:v>Comparable 2023 state general fertility rates for the one-year change field</x:v>
      </x:c>
      <x:c r="I36" s="83" t="str">
        <x:v>A one-year unadjusted state change is descriptive and may reflect population composition, migration and sampling or reporting variation.</x:v>
      </x:c>
      <x:c r="J36" s="83" t="str"/>
    </x:row>
    <x:row r="37" ht="75" customHeight="1">
      <x:c r="A37" s="83" t="n">
        <x:v>33</x:v>
      </x:c>
      <x:c r="B37" s="83" t="str">
        <x:v>Melissa Kearney and Phillip Levine</x:v>
      </x:c>
      <x:c r="C37" s="83" t="str">
        <x:v>The Puzzle of Falling U.S. Birth Rates since the Great Recession</x:v>
      </x:c>
      <x:c r="D37" s="83" t="str">
        <x:v>https://www.aeaweb.org/articles?id=10.1257/jep.36.1.151</x:v>
      </x:c>
      <x:c r="E37" s="83" t="str">
        <x:v>2022</x:v>
      </x:c>
      <x:c r="F37" s="83" t="str">
        <x:v>2026-09-02</x:v>
      </x:c>
      <x:c r="G37" s="83" t="str">
        <x:v>Peer-reviewed economics synthesis</x:v>
      </x:c>
      <x:c r="H37" s="83" t="str">
        <x:v>Evidence that no single post-recession economic, policy or social factor explains most of the decline</x:v>
      </x:c>
      <x:c r="I37" s="83" t="str">
        <x:v>A synthesis of candidate explanations, not a decomposition assigning fixed shares to preferences or affordability.</x:v>
      </x:c>
      <x:c r="J37" s="83" t="str"/>
    </x:row>
    <x:row r="38" ht="75" customHeight="1">
      <x:c r="A38" s="83" t="n">
        <x:v>34</x:v>
      </x:c>
      <x:c r="B38" s="83" t="str">
        <x:v>Congressional Budget Office</x:v>
      </x:c>
      <x:c r="C38" s="83" t="str">
        <x:v>The Budget and Economic Outlook: 2026 to 2036</x:v>
      </x:c>
      <x:c r="D38" s="83" t="str">
        <x:v>https://www.cbo.gov/publication/62105</x:v>
      </x:c>
      <x:c r="E38" s="83" t="str">
        <x:v>2026</x:v>
      </x:c>
      <x:c r="F38" s="83" t="str">
        <x:v>2026-09-02</x:v>
      </x:c>
      <x:c r="G38" s="83" t="str">
        <x:v>Primary government projection</x:v>
      </x:c>
      <x:c r="H38" s="83" t="str">
        <x:v>Current outlays, population revisions, labor force and long-run fiscal channels</x:v>
      </x:c>
      <x:c r="I38" s="83" t="str">
        <x:v>Budget and economic outcomes depend on policy and economic assumptions and are revised as new information arrives.</x:v>
      </x:c>
      <x:c r="J38" s="83" t="str"/>
    </x:row>
    <x:row r="39" ht="75" customHeight="1">
      <x:c r="A39" s="83" t="n">
        <x:v>35</x:v>
      </x:c>
      <x:c r="B39" s="83" t="str">
        <x:v>CDC National Center for Health Statistics</x:v>
      </x:c>
      <x:c r="C39" s="83" t="str">
        <x:v>Effects of Age-specific Fertility Trends on Overall Fertility Trends: United States, 1990-2023</x:v>
      </x:c>
      <x:c r="D39" s="83" t="str">
        <x:v>https://stacks.cdc.gov/view/cdc/174576</x:v>
      </x:c>
      <x:c r="E39" s="83" t="str">
        <x:v>2025-03-06</x:v>
      </x:c>
      <x:c r="F39" s="83" t="str">
        <x:v>2026-09-02</x:v>
      </x:c>
      <x:c r="G39" s="83" t="str">
        <x:v>Primary government analysis</x:v>
      </x:c>
      <x:c r="H39" s="83" t="str">
        <x:v>Long-run GFR, TFR and maternal-age shifts</x:v>
      </x:c>
      <x:c r="I39" s="83" t="str">
        <x:v>The adjusted series are hypothetical decompositions and do not account for how a postponed birth affects later fertility.</x:v>
      </x:c>
      <x:c r="J39" s="83" t="str">
        <x:v>sources/cdc-age-specific-fertility-1990-2023.pdf</x:v>
      </x:c>
    </x:row>
    <x:row r="40" ht="75" customHeight="1">
      <x:c r="A40" s="83" t="n">
        <x:v>36</x:v>
      </x:c>
      <x:c r="B40" s="83" t="str">
        <x:v>U.S. Census Bureau</x:v>
      </x:c>
      <x:c r="C40" s="83" t="str">
        <x:v>Fertility of Women in the United States: 2024</x:v>
      </x:c>
      <x:c r="D40" s="83" t="str">
        <x:v>https://www.census.gov/data/tables/2024/demo/fertility/women-fertility.html</x:v>
      </x:c>
      <x:c r="E40" s="83" t="str">
        <x:v>2025-08-25</x:v>
      </x:c>
      <x:c r="F40" s="83" t="str">
        <x:v>2026-09-02</x:v>
      </x:c>
      <x:c r="G40" s="83" t="str">
        <x:v>Primary government survey tables</x:v>
      </x:c>
      <x:c r="H40" s="83" t="str">
        <x:v>Childlessness by age and completed-fertility context</x:v>
      </x:c>
      <x:c r="I40" s="83" t="str">
        <x:v>Current Population Survey estimates have sampling and non-sampling error; a 2012 processing change affects comparisons.</x:v>
      </x:c>
      <x:c r="J40" s="83" t="str">
        <x:v>sources/census-fertility-2024-table2.xlsx</x:v>
      </x:c>
    </x:row>
    <x:row r="41" ht="75" customHeight="1">
      <x:c r="A41" s="83" t="n">
        <x:v>37</x:v>
      </x:c>
      <x:c r="B41" s="83" t="str">
        <x:v>Melissa Kearney and Phillip Levine</x:v>
      </x:c>
      <x:c r="C41" s="83" t="str">
        <x:v>Why Is Fertility So Low in High-Income Countries?</x:v>
      </x:c>
      <x:c r="D41" s="83" t="str">
        <x:v>https://www.aeaweb.org/articles?id=10.1257/jel.20261786</x:v>
      </x:c>
      <x:c r="E41" s="83" t="str">
        <x:v>2026-09</x:v>
      </x:c>
      <x:c r="F41" s="83" t="str">
        <x:v>2026-09-02</x:v>
      </x:c>
      <x:c r="G41" s="83" t="str">
        <x:v>Peer-reviewed literature synthesis</x:v>
      </x:c>
      <x:c r="H41" s="83" t="str">
        <x:v>Cohort fertility, childlessness, norms, context and economic consequences</x:v>
      </x:c>
      <x:c r="I41" s="83" t="str">
        <x:v>A synthesis and conceptual model, not a causal decomposition of the national decline.</x:v>
      </x:c>
      <x:c r="J41" s="83" t="str"/>
    </x:row>
    <x:row r="42" ht="75" customHeight="1">
      <x:c r="A42" s="83" t="n">
        <x:v>38</x:v>
      </x:c>
      <x:c r="B42" s="83" t="str">
        <x:v>Federal Reserve Bank of Atlanta</x:v>
      </x:c>
      <x:c r="C42" s="83" t="str">
        <x:v>What's Behind Declining Birth Rates in the U.S.?</x:v>
      </x:c>
      <x:c r="D42" s="83" t="str">
        <x:v>https://www.atlantafed.org/research-and-data/publications/working-papers/2026/05/13/05-whats-behind-declining-birth-rates-in-the-us</x:v>
      </x:c>
      <x:c r="E42" s="83" t="str">
        <x:v>2026-05-13</x:v>
      </x:c>
      <x:c r="F42" s="83" t="str">
        <x:v>2026-09-02</x:v>
      </x:c>
      <x:c r="G42" s="83" t="str">
        <x:v>Institutional working paper</x:v>
      </x:c>
      <x:c r="H42" s="83" t="str">
        <x:v>NSFG cohort patterns in parity, desire for children and impaired fecundity</x:v>
      </x:c>
      <x:c r="I42" s="83" t="str">
        <x:v>Not peer reviewed; estimates are model-based, the youngest cohorts are incomplete and the discussion is suggestive rather than causal.</x:v>
      </x:c>
      <x:c r="J42" s="83" t="str"/>
    </x:row>
    <x:row r="43" ht="75" customHeight="1">
      <x:c r="A43" s="83" t="n">
        <x:v>39</x:v>
      </x:c>
      <x:c r="B43" s="83" t="str">
        <x:v>U.S. Bureau of Labor Statistics</x:v>
      </x:c>
      <x:c r="C43" s="83" t="str">
        <x:v>CPI-U, U.S. city average, Day care and preschool (CUUR0000SEEB03)</x:v>
      </x:c>
      <x:c r="D43" s="83" t="str">
        <x:v>https://data.bls.gov/timeseries/CUUR0000SEEB03</x:v>
      </x:c>
      <x:c r="E43" s="83" t="str">
        <x:v>2020-01 through 2026-07</x:v>
      </x:c>
      <x:c r="F43" s="83" t="str">
        <x:v>2026-09-02</x:v>
      </x:c>
      <x:c r="G43" s="83" t="str">
        <x:v>Primary government price index</x:v>
      </x:c>
      <x:c r="H43" s="83" t="str">
        <x:v>National childcare inflation context and source-vintage indexing</x:v>
      </x:c>
      <x:c r="I43" s="83" t="str">
        <x:v>A national consumer price index cannot create current state market prices or provider-level estimates.</x:v>
      </x:c>
      <x:c r="J43" s="83" t="str">
        <x:v>sources/bls-day-care-preschool-cpi-2020-2026.json</x:v>
      </x:c>
    </x:row>
    <x:row r="44" ht="75" customHeight="1">
      <x:c r="A44" s="83" t="n">
        <x:v>40</x:v>
      </x:c>
      <x:c r="B44" s="83" t="str">
        <x:v>Centers for Medicare &amp; Medicaid Services</x:v>
      </x:c>
      <x:c r="C44" s="83" t="str">
        <x:v>2026 Medicare Trustees Report</x:v>
      </x:c>
      <x:c r="D44" s="83" t="str">
        <x:v>https://www.cms.gov/oact/tr/2026</x:v>
      </x:c>
      <x:c r="E44" s="83" t="str">
        <x:v>2026-06</x:v>
      </x:c>
      <x:c r="F44" s="83" t="str">
        <x:v>2026-09-02</x:v>
      </x:c>
      <x:c r="G44" s="83" t="str">
        <x:v>Primary government projection</x:v>
      </x:c>
      <x:c r="H44" s="83" t="str">
        <x:v>HI reserve depletion, payable share and SMI financing context</x:v>
      </x:c>
      <x:c r="I44" s="83" t="str">
        <x:v>Fertility is only one demographic input; healthcare costs, wages, policy and financing rules also matter.</x:v>
      </x:c>
      <x:c r="J44" s="83" t="str"/>
    </x:row>
    <x:row r="45" ht="75" customHeight="1">
      <x:c r="A45" s="83" t="n">
        <x:v>41</x:v>
      </x:c>
      <x:c r="B45" s="83" t="str">
        <x:v>Singapore Department of Statistics</x:v>
      </x:c>
      <x:c r="C45" s="83" t="str">
        <x:v>Births and Fertility Rates Data API</x:v>
      </x:c>
      <x:c r="D45" s="83" t="str">
        <x:v>https://tablebuilder.singstat.gov.sg/api/table/tabledata/M810091</x:v>
      </x:c>
      <x:c r="E45" s="83" t="str">
        <x:v>2025</x:v>
      </x:c>
      <x:c r="F45" s="83" t="str">
        <x:v>2026-09-02</x:v>
      </x:c>
      <x:c r="G45" s="83" t="str">
        <x:v>Primary government data API</x:v>
      </x:c>
      <x:c r="H45" s="83" t="str">
        <x:v>Latest resident TFR and birth counts</x:v>
      </x:c>
      <x:c r="I45" s="83" t="str">
        <x:v>The API response can be revised; Singapore resident TFR and U.S. national TFR use different population concepts and should be compared directionally.</x:v>
      </x:c>
      <x:c r="J45" s="83" t="str"/>
    </x:row>
    <x:row r="46" ht="75" customHeight="1">
      <x:c r="A46" s="83" t="n">
        <x:v>42</x:v>
      </x:c>
      <x:c r="B46" s="83" t="str">
        <x:v>U.S. Census Bureau</x:v>
      </x:c>
      <x:c r="C46" s="83" t="str">
        <x:v>While Share of Younger Women Without Children Increased, More Women Had Children as They Entered Their Late 40s From 2014 to 2024</x:v>
      </x:c>
      <x:c r="D46" s="83" t="str">
        <x:v>https://www.census.gov/library/stories/2025/09/older-mothers.html</x:v>
      </x:c>
      <x:c r="E46" s="83" t="str">
        <x:v>2025-09-23</x:v>
      </x:c>
      <x:c r="F46" s="83" t="str">
        <x:v>2026-09-02</x:v>
      </x:c>
      <x:c r="G46" s="83" t="str">
        <x:v>Primary government analysis</x:v>
      </x:c>
      <x:c r="H46" s="83" t="str">
        <x:v>Age-specific childlessness and the distinction between delay and later completed childbearing</x:v>
      </x:c>
      <x:c r="I46" s="83" t="str">
        <x:v>Childless at an intermediate age does not mean permanently childless.</x:v>
      </x:c>
      <x:c r="J46" s="83" t="str"/>
    </x:row>
  </x:sheetData>
  <x:mergeCells>
    <x:mergeCell ref="A1:J1"/>
    <x:mergeCell ref="A2:J2"/>
  </x:mergeCells>
  <x:pageMargins left="0.7" right="0.7" top="0.75" bottom="0.75" header="0.3" footer="0.3"/>
  <x:tableParts count="1">
    <x:tablePart xmlns:r="http://schemas.openxmlformats.org/officeDocument/2006/relationships" r:id="Rc287355fe1624ec9"/>
  </x:tableParts>
</x:worksheet>
</file>

<file path=xl/worksheets/sheet10.xml><?xml version="1.0" encoding="utf-8"?>
<x:worksheet xmlns:x="http://schemas.openxmlformats.org/spreadsheetml/2006/main">
  <x:sheetViews>
    <x:sheetView showGridLines="0" workbookViewId="0"/>
  </x:sheetViews>
  <x:sheetFormatPr defaultRowHeight="15"/>
  <x:cols>
    <x:col min="1" max="1" width="29" hidden="0" customWidth="1"/>
    <x:col min="2" max="2" width="43" hidden="0" customWidth="1"/>
    <x:col min="3" max="3" width="76" hidden="0" customWidth="1"/>
    <x:col min="4" max="4" width="27" hidden="0" customWidth="1"/>
    <x:col min="5" max="5" width="18" hidden="0" customWidth="1"/>
  </x:cols>
  <x:sheetData>
    <x:row r="1" ht="34" customHeight="1">
      <x:c r="A1" s="3" t="str">
        <x:v>Data dictionary</x:v>
      </x:c>
      <x:c r="B1" s="3"/>
      <x:c r="C1" s="3"/>
      <x:c r="D1" s="3"/>
      <x:c r="E1" s="3"/>
    </x:row>
    <x:row r="2" ht="30" customHeight="1">
      <x:c r="A2" s="7" t="str">
        <x:v>Definitions and units travel with the workbook so calculated fields can be audited outside the web page.</x:v>
      </x:c>
      <x:c r="B2" s="7"/>
      <x:c r="C2" s="7"/>
      <x:c r="D2" s="7"/>
      <x:c r="E2" s="7"/>
    </x:row>
    <x:row r="4">
      <x:c r="A4" s="14" t="str">
        <x:v>Dataset</x:v>
      </x:c>
      <x:c r="B4" s="21" t="str">
        <x:v>Field</x:v>
      </x:c>
      <x:c r="C4" s="21" t="str">
        <x:v>Definition</x:v>
      </x:c>
      <x:c r="D4" s="21" t="str">
        <x:v>Unit</x:v>
      </x:c>
      <x:c r="E4" s="15" t="str">
        <x:v>Source IDs</x:v>
      </x:c>
    </x:row>
    <x:row r="5" ht="64" customHeight="1">
      <x:c r="A5" s="83" t="str">
        <x:v>State Dashboard</x:v>
      </x:c>
      <x:c r="B5" s="83" t="str">
        <x:v>center_infant_annualized_usd</x:v>
      </x:c>
      <x:c r="C5" s="83" t="str">
        <x:v>Latest nonmissing DOL weekly center infant median multiplied by 52</x:v>
      </x:c>
      <x:c r="D5" s="83" t="str">
        <x:v>Nominal dollars per year</x:v>
      </x:c>
      <x:c r="E5" s="83" t="str">
        <x:v>7;8</x:v>
      </x:c>
    </x:row>
    <x:row r="6" ht="64" customHeight="1">
      <x:c r="A6" s="83" t="str">
        <x:v>State Dashboard</x:v>
      </x:c>
      <x:c r="B6" s="83" t="str">
        <x:v>childcare_share_of_median_household_income</x:v>
      </x:c>
      <x:c r="C6" s="83" t="str">
        <x:v>Annualized center infant price divided by 2024 ACS median household income</x:v>
      </x:c>
      <x:c r="D6" s="83" t="str">
        <x:v>Ratio</x:v>
      </x:c>
      <x:c r="E6" s="83" t="str">
        <x:v>7;9</x:v>
      </x:c>
    </x:row>
    <x:row r="7" ht="64" customHeight="1">
      <x:c r="A7" s="83" t="str">
        <x:v>State Dashboard</x:v>
      </x:c>
      <x:c r="B7" s="83" t="str">
        <x:v>general_fertility_rate_2024</x:v>
      </x:c>
      <x:c r="C7" s="83" t="str">
        <x:v>Live births per 1,000 women ages 15-44</x:v>
      </x:c>
      <x:c r="D7" s="83" t="str">
        <x:v>Rate per 1,000</x:v>
      </x:c>
      <x:c r="E7" s="83" t="str">
        <x:v>6</x:v>
      </x:c>
    </x:row>
    <x:row r="8" ht="64" customHeight="1">
      <x:c r="A8" s="83" t="str">
        <x:v>National Scenarios</x:v>
      </x:c>
      <x:c r="B8" s="83" t="str">
        <x:v>birth_cohort_nominal_commitment_usd</x:v>
      </x:c>
      <x:c r="C8" s="83" t="str">
        <x:v>Births multiplied by undiscounted face value per child</x:v>
      </x:c>
      <x:c r="D8" s="83" t="str">
        <x:v>U.S. dollars</x:v>
      </x:c>
      <x:c r="E8" s="83" t="str">
        <x:v>2;4;11</x:v>
      </x:c>
    </x:row>
    <x:row r="9" ht="64" customHeight="1">
      <x:c r="A9" s="83" t="str">
        <x:v>National Scenarios</x:v>
      </x:c>
      <x:c r="B9" s="83" t="str">
        <x:v>steady_state_annual_gross_usd</x:v>
      </x:c>
      <x:c r="C9" s="83" t="str">
        <x:v>Annual expenditure after all recurring age cohorts are active, assuming stable cohort size</x:v>
      </x:c>
      <x:c r="D9" s="83" t="str">
        <x:v>U.S. dollars per year</x:v>
      </x:c>
      <x:c r="E9" s="83" t="str">
        <x:v>2;4;11</x:v>
      </x:c>
    </x:row>
    <x:row r="10" ht="64" customHeight="1">
      <x:c r="A10" s="83" t="str">
        <x:v>Discount Sensitivity</x:v>
      </x:c>
      <x:c r="B10" s="83" t="str">
        <x:v>pv_us_birth_cohort_usd</x:v>
      </x:c>
      <x:c r="C10" s="83" t="str">
        <x:v>Age-specific payments discounted to birth and multiplied by provisional 2025 births</x:v>
      </x:c>
      <x:c r="D10" s="83" t="str">
        <x:v>Present-value U.S. dollars</x:v>
      </x:c>
      <x:c r="E10" s="83" t="str">
        <x:v>2;4;11</x:v>
      </x:c>
    </x:row>
    <x:row r="11" ht="64" customHeight="1">
      <x:c r="A11" s="83" t="str">
        <x:v>State Dashboard</x:v>
      </x:c>
      <x:c r="B11" s="83" t="str">
        <x:v>illustrative_median_price_benchmark_share_of_income</x:v>
      </x:c>
      <x:c r="C11" s="83" t="str">
        <x:v>Annualized median rent plus annualized infant care divided by median household income; separate state medians</x:v>
      </x:c>
      <x:c r="D11" s="83" t="str">
        <x:v>Ratio</x:v>
      </x:c>
      <x:c r="E11" s="83" t="str">
        <x:v>7;8;9</x:v>
      </x:c>
    </x:row>
    <x:row r="12" ht="64" customHeight="1">
      <x:c r="A12" s="83" t="str">
        <x:v>State Dashboard</x:v>
      </x:c>
      <x:c r="B12" s="83" t="str">
        <x:v>general_fertility_rate_change_2023_2024</x:v>
      </x:c>
      <x:c r="C12" s="83" t="str">
        <x:v>Final 2024 GFR minus comparable final 2023 GFR</x:v>
      </x:c>
      <x:c r="D12" s="83" t="str">
        <x:v>Rate-point change</x:v>
      </x:c>
      <x:c r="E12" s="83" t="str">
        <x:v>6;32</x:v>
      </x:c>
    </x:row>
    <x:row r="13" ht="64" customHeight="1">
      <x:c r="A13" s="83" t="str">
        <x:v>SSA Fertility</x:v>
      </x:c>
      <x:c r="B13" s="83" t="str">
        <x:v>actuarial_balance_75_year_pct_payroll</x:v>
      </x:c>
      <x:c r="C13" s="83" t="str">
        <x:v>Official Trustees 75-year actuarial balance under the stated ultimate TFR assumption</x:v>
      </x:c>
      <x:c r="D13" s="83" t="str">
        <x:v>% of taxable payroll</x:v>
      </x:c>
      <x:c r="E13" s="83" t="str">
        <x:v>31</x:v>
      </x:c>
    </x:row>
    <x:row r="14" ht="64" customHeight="1">
      <x:c r="A14" s="83" t="str">
        <x:v>SSA Immigration</x:v>
      </x:c>
      <x:c r="B14" s="83" t="str">
        <x:v>actuarial_balance_75_year_pct_payroll</x:v>
      </x:c>
      <x:c r="C14" s="83" t="str">
        <x:v>Official Trustees 75-year actuarial balance under the stated net-immigration assumption</x:v>
      </x:c>
      <x:c r="D14" s="83" t="str">
        <x:v>% of taxable payroll</x:v>
      </x:c>
      <x:c r="E14" s="83" t="str">
        <x:v>31</x:v>
      </x:c>
    </x:row>
  </x:sheetData>
  <x:mergeCells>
    <x:mergeCell ref="A1:E1"/>
    <x:mergeCell ref="A2:E2"/>
  </x:mergeCell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12" hidden="0" customWidth="1"/>
    <x:col min="2" max="2" width="24" hidden="0" customWidth="1"/>
    <x:col min="3" max="3" width="24" hidden="0" customWidth="1"/>
    <x:col min="4" max="4" width="34" hidden="0" customWidth="1"/>
    <x:col min="5" max="5" width="12" hidden="0" customWidth="1"/>
    <x:col min="6" max="6" width="75" hidden="0" customWidth="1"/>
  </x:cols>
  <x:sheetData>
    <x:row r="1" ht="34" customHeight="1">
      <x:c r="A1" s="3" t="str">
        <x:v>U.S. period fertility, 1990-2025</x:v>
      </x:c>
      <x:c r="B1" s="3"/>
      <x:c r="C1" s="3"/>
      <x:c r="D1" s="3"/>
      <x:c r="E1" s="3"/>
      <x:c r="F1" s="3"/>
    </x:row>
    <x:row r="2" ht="30" customHeight="1">
      <x:c r="A2" s="7" t="str">
        <x:v>Final CDC GFR and TFR through 2024; the 2025 GFR is provisional and its TFR is intentionally blank.</x:v>
      </x:c>
      <x:c r="B2" s="7"/>
      <x:c r="C2" s="7"/>
      <x:c r="D2" s="7"/>
      <x:c r="E2" s="7"/>
      <x:c r="F2" s="7"/>
    </x:row>
    <x:row r="4">
      <x:c r="A4" s="14" t="str">
        <x:v>Year</x:v>
      </x:c>
      <x:c r="B4" s="21" t="str">
        <x:v>General fertility rate</x:v>
      </x:c>
      <x:c r="C4" s="21" t="str">
        <x:v>Total fertility rate</x:v>
      </x:c>
      <x:c r="D4" s="21" t="str">
        <x:v>Status</x:v>
      </x:c>
      <x:c r="E4" s="21" t="str">
        <x:v>Source ID</x:v>
      </x:c>
      <x:c r="F4" s="15" t="str">
        <x:v>Interpretation</x:v>
      </x:c>
    </x:row>
    <x:row r="5" ht="66" customHeight="1">
      <x:c r="A5" s="83" t="n">
        <x:v>1990</x:v>
      </x:c>
      <x:c r="B5" s="97" t="n">
        <x:v>70.9</x:v>
      </x:c>
      <x:c r="C5" s="97" t="n">
        <x:v>2.08</x:v>
      </x:c>
      <x:c r="D5" s="83" t="str">
        <x:v>Final observed period measure</x:v>
      </x:c>
      <x:c r="E5" s="83" t="n">
        <x:v>35</x:v>
      </x:c>
      <x:c r="F5" s="83" t="str">
        <x:v>Period measure; not completed cohort fertility or an individual prediction.</x:v>
      </x:c>
    </x:row>
    <x:row r="6" ht="66" customHeight="1">
      <x:c r="A6" s="83" t="n">
        <x:v>1991</x:v>
      </x:c>
      <x:c r="B6" s="97" t="n">
        <x:v>69.3</x:v>
      </x:c>
      <x:c r="C6" s="97" t="n">
        <x:v>2.06</x:v>
      </x:c>
      <x:c r="D6" s="83" t="str">
        <x:v>Final observed period measure</x:v>
      </x:c>
      <x:c r="E6" s="83" t="n">
        <x:v>35</x:v>
      </x:c>
      <x:c r="F6" s="83" t="str">
        <x:v>Period measure; not completed cohort fertility or an individual prediction.</x:v>
      </x:c>
    </x:row>
    <x:row r="7" ht="66" customHeight="1">
      <x:c r="A7" s="83" t="n">
        <x:v>1992</x:v>
      </x:c>
      <x:c r="B7" s="97" t="n">
        <x:v>68.4</x:v>
      </x:c>
      <x:c r="C7" s="97" t="n">
        <x:v>2.05</x:v>
      </x:c>
      <x:c r="D7" s="83" t="str">
        <x:v>Final observed period measure</x:v>
      </x:c>
      <x:c r="E7" s="83" t="n">
        <x:v>35</x:v>
      </x:c>
      <x:c r="F7" s="83" t="str">
        <x:v>Period measure; not completed cohort fertility or an individual prediction.</x:v>
      </x:c>
    </x:row>
    <x:row r="8" ht="66" customHeight="1">
      <x:c r="A8" s="83" t="n">
        <x:v>1993</x:v>
      </x:c>
      <x:c r="B8" s="97" t="n">
        <x:v>67</x:v>
      </x:c>
      <x:c r="C8" s="97" t="n">
        <x:v>2.02</x:v>
      </x:c>
      <x:c r="D8" s="83" t="str">
        <x:v>Final observed period measure</x:v>
      </x:c>
      <x:c r="E8" s="83" t="n">
        <x:v>35</x:v>
      </x:c>
      <x:c r="F8" s="83" t="str">
        <x:v>Period measure; not completed cohort fertility or an individual prediction.</x:v>
      </x:c>
    </x:row>
    <x:row r="9" ht="66" customHeight="1">
      <x:c r="A9" s="83" t="n">
        <x:v>1994</x:v>
      </x:c>
      <x:c r="B9" s="97" t="n">
        <x:v>65.9</x:v>
      </x:c>
      <x:c r="C9" s="97" t="n">
        <x:v>2</x:v>
      </x:c>
      <x:c r="D9" s="83" t="str">
        <x:v>Final observed period measure</x:v>
      </x:c>
      <x:c r="E9" s="83" t="n">
        <x:v>35</x:v>
      </x:c>
      <x:c r="F9" s="83" t="str">
        <x:v>Period measure; not completed cohort fertility or an individual prediction.</x:v>
      </x:c>
    </x:row>
    <x:row r="10" ht="66" customHeight="1">
      <x:c r="A10" s="83" t="n">
        <x:v>1995</x:v>
      </x:c>
      <x:c r="B10" s="97" t="n">
        <x:v>64.6</x:v>
      </x:c>
      <x:c r="C10" s="97" t="n">
        <x:v>1.98</x:v>
      </x:c>
      <x:c r="D10" s="83" t="str">
        <x:v>Final observed period measure</x:v>
      </x:c>
      <x:c r="E10" s="83" t="n">
        <x:v>35</x:v>
      </x:c>
      <x:c r="F10" s="83" t="str">
        <x:v>Period measure; not completed cohort fertility or an individual prediction.</x:v>
      </x:c>
    </x:row>
    <x:row r="11" ht="66" customHeight="1">
      <x:c r="A11" s="83" t="n">
        <x:v>1996</x:v>
      </x:c>
      <x:c r="B11" s="97" t="n">
        <x:v>64.1</x:v>
      </x:c>
      <x:c r="C11" s="97" t="n">
        <x:v>1.98</x:v>
      </x:c>
      <x:c r="D11" s="83" t="str">
        <x:v>Final observed period measure</x:v>
      </x:c>
      <x:c r="E11" s="83" t="n">
        <x:v>35</x:v>
      </x:c>
      <x:c r="F11" s="83" t="str">
        <x:v>Period measure; not completed cohort fertility or an individual prediction.</x:v>
      </x:c>
    </x:row>
    <x:row r="12" ht="66" customHeight="1">
      <x:c r="A12" s="83" t="n">
        <x:v>1997</x:v>
      </x:c>
      <x:c r="B12" s="97" t="n">
        <x:v>63.6</x:v>
      </x:c>
      <x:c r="C12" s="97" t="n">
        <x:v>1.97</x:v>
      </x:c>
      <x:c r="D12" s="83" t="str">
        <x:v>Final observed period measure</x:v>
      </x:c>
      <x:c r="E12" s="83" t="n">
        <x:v>35</x:v>
      </x:c>
      <x:c r="F12" s="83" t="str">
        <x:v>Period measure; not completed cohort fertility or an individual prediction.</x:v>
      </x:c>
    </x:row>
    <x:row r="13" ht="66" customHeight="1">
      <x:c r="A13" s="83" t="n">
        <x:v>1998</x:v>
      </x:c>
      <x:c r="B13" s="97" t="n">
        <x:v>64.3</x:v>
      </x:c>
      <x:c r="C13" s="97" t="n">
        <x:v>2</x:v>
      </x:c>
      <x:c r="D13" s="83" t="str">
        <x:v>Final observed period measure</x:v>
      </x:c>
      <x:c r="E13" s="83" t="n">
        <x:v>35</x:v>
      </x:c>
      <x:c r="F13" s="83" t="str">
        <x:v>Period measure; not completed cohort fertility or an individual prediction.</x:v>
      </x:c>
    </x:row>
    <x:row r="14" ht="66" customHeight="1">
      <x:c r="A14" s="83" t="n">
        <x:v>1999</x:v>
      </x:c>
      <x:c r="B14" s="97" t="n">
        <x:v>64.4</x:v>
      </x:c>
      <x:c r="C14" s="97" t="n">
        <x:v>2.01</x:v>
      </x:c>
      <x:c r="D14" s="83" t="str">
        <x:v>Final observed period measure</x:v>
      </x:c>
      <x:c r="E14" s="83" t="n">
        <x:v>35</x:v>
      </x:c>
      <x:c r="F14" s="83" t="str">
        <x:v>Period measure; not completed cohort fertility or an individual prediction.</x:v>
      </x:c>
    </x:row>
    <x:row r="15" ht="66" customHeight="1">
      <x:c r="A15" s="83" t="n">
        <x:v>2000</x:v>
      </x:c>
      <x:c r="B15" s="97" t="n">
        <x:v>65.9</x:v>
      </x:c>
      <x:c r="C15" s="97" t="n">
        <x:v>2.06</x:v>
      </x:c>
      <x:c r="D15" s="83" t="str">
        <x:v>Final observed period measure</x:v>
      </x:c>
      <x:c r="E15" s="83" t="n">
        <x:v>35</x:v>
      </x:c>
      <x:c r="F15" s="83" t="str">
        <x:v>Period measure; not completed cohort fertility or an individual prediction.</x:v>
      </x:c>
    </x:row>
    <x:row r="16" ht="66" customHeight="1">
      <x:c r="A16" s="83" t="n">
        <x:v>2001</x:v>
      </x:c>
      <x:c r="B16" s="97" t="n">
        <x:v>65.1</x:v>
      </x:c>
      <x:c r="C16" s="97" t="n">
        <x:v>2.03</x:v>
      </x:c>
      <x:c r="D16" s="83" t="str">
        <x:v>Final observed period measure</x:v>
      </x:c>
      <x:c r="E16" s="83" t="n">
        <x:v>35</x:v>
      </x:c>
      <x:c r="F16" s="83" t="str">
        <x:v>Period measure; not completed cohort fertility or an individual prediction.</x:v>
      </x:c>
    </x:row>
    <x:row r="17" ht="66" customHeight="1">
      <x:c r="A17" s="83" t="n">
        <x:v>2002</x:v>
      </x:c>
      <x:c r="B17" s="97" t="n">
        <x:v>65</x:v>
      </x:c>
      <x:c r="C17" s="97" t="n">
        <x:v>2.02</x:v>
      </x:c>
      <x:c r="D17" s="83" t="str">
        <x:v>Final observed period measure</x:v>
      </x:c>
      <x:c r="E17" s="83" t="n">
        <x:v>35</x:v>
      </x:c>
      <x:c r="F17" s="83" t="str">
        <x:v>Period measure; not completed cohort fertility or an individual prediction.</x:v>
      </x:c>
    </x:row>
    <x:row r="18" ht="66" customHeight="1">
      <x:c r="A18" s="83" t="n">
        <x:v>2003</x:v>
      </x:c>
      <x:c r="B18" s="97" t="n">
        <x:v>66.1</x:v>
      </x:c>
      <x:c r="C18" s="97" t="n">
        <x:v>2.05</x:v>
      </x:c>
      <x:c r="D18" s="83" t="str">
        <x:v>Final observed period measure</x:v>
      </x:c>
      <x:c r="E18" s="83" t="n">
        <x:v>35</x:v>
      </x:c>
      <x:c r="F18" s="83" t="str">
        <x:v>Period measure; not completed cohort fertility or an individual prediction.</x:v>
      </x:c>
    </x:row>
    <x:row r="19" ht="66" customHeight="1">
      <x:c r="A19" s="83" t="n">
        <x:v>2004</x:v>
      </x:c>
      <x:c r="B19" s="97" t="n">
        <x:v>66.4</x:v>
      </x:c>
      <x:c r="C19" s="97" t="n">
        <x:v>2.05</x:v>
      </x:c>
      <x:c r="D19" s="83" t="str">
        <x:v>Final observed period measure</x:v>
      </x:c>
      <x:c r="E19" s="83" t="n">
        <x:v>35</x:v>
      </x:c>
      <x:c r="F19" s="83" t="str">
        <x:v>Period measure; not completed cohort fertility or an individual prediction.</x:v>
      </x:c>
    </x:row>
    <x:row r="20" ht="66" customHeight="1">
      <x:c r="A20" s="83" t="n">
        <x:v>2005</x:v>
      </x:c>
      <x:c r="B20" s="97" t="n">
        <x:v>66.7</x:v>
      </x:c>
      <x:c r="C20" s="97" t="n">
        <x:v>2.06</x:v>
      </x:c>
      <x:c r="D20" s="83" t="str">
        <x:v>Final observed period measure</x:v>
      </x:c>
      <x:c r="E20" s="83" t="n">
        <x:v>35</x:v>
      </x:c>
      <x:c r="F20" s="83" t="str">
        <x:v>Period measure; not completed cohort fertility or an individual prediction.</x:v>
      </x:c>
    </x:row>
    <x:row r="21" ht="66" customHeight="1">
      <x:c r="A21" s="83" t="n">
        <x:v>2006</x:v>
      </x:c>
      <x:c r="B21" s="97" t="n">
        <x:v>68.6</x:v>
      </x:c>
      <x:c r="C21" s="97" t="n">
        <x:v>2.11</x:v>
      </x:c>
      <x:c r="D21" s="83" t="str">
        <x:v>Final observed period measure</x:v>
      </x:c>
      <x:c r="E21" s="83" t="n">
        <x:v>35</x:v>
      </x:c>
      <x:c r="F21" s="83" t="str">
        <x:v>Period measure; not completed cohort fertility or an individual prediction.</x:v>
      </x:c>
    </x:row>
    <x:row r="22" ht="66" customHeight="1">
      <x:c r="A22" s="83" t="n">
        <x:v>2007</x:v>
      </x:c>
      <x:c r="B22" s="97" t="n">
        <x:v>69.3</x:v>
      </x:c>
      <x:c r="C22" s="97" t="n">
        <x:v>2.12</x:v>
      </x:c>
      <x:c r="D22" s="83" t="str">
        <x:v>Final observed period measure</x:v>
      </x:c>
      <x:c r="E22" s="83" t="n">
        <x:v>35</x:v>
      </x:c>
      <x:c r="F22" s="83" t="str">
        <x:v>Period measure; not completed cohort fertility or an individual prediction.</x:v>
      </x:c>
    </x:row>
    <x:row r="23" ht="66" customHeight="1">
      <x:c r="A23" s="83" t="n">
        <x:v>2008</x:v>
      </x:c>
      <x:c r="B23" s="97" t="n">
        <x:v>68.1</x:v>
      </x:c>
      <x:c r="C23" s="97" t="n">
        <x:v>2.07</x:v>
      </x:c>
      <x:c r="D23" s="83" t="str">
        <x:v>Final observed period measure</x:v>
      </x:c>
      <x:c r="E23" s="83" t="n">
        <x:v>35</x:v>
      </x:c>
      <x:c r="F23" s="83" t="str">
        <x:v>Period measure; not completed cohort fertility or an individual prediction.</x:v>
      </x:c>
    </x:row>
    <x:row r="24" ht="66" customHeight="1">
      <x:c r="A24" s="83" t="n">
        <x:v>2009</x:v>
      </x:c>
      <x:c r="B24" s="97" t="n">
        <x:v>66.2</x:v>
      </x:c>
      <x:c r="C24" s="97" t="n">
        <x:v>2</x:v>
      </x:c>
      <x:c r="D24" s="83" t="str">
        <x:v>Final observed period measure</x:v>
      </x:c>
      <x:c r="E24" s="83" t="n">
        <x:v>35</x:v>
      </x:c>
      <x:c r="F24" s="83" t="str">
        <x:v>Period measure; not completed cohort fertility or an individual prediction.</x:v>
      </x:c>
    </x:row>
    <x:row r="25" ht="66" customHeight="1">
      <x:c r="A25" s="83" t="n">
        <x:v>2010</x:v>
      </x:c>
      <x:c r="B25" s="97" t="n">
        <x:v>64.1</x:v>
      </x:c>
      <x:c r="C25" s="97" t="n">
        <x:v>1.93</x:v>
      </x:c>
      <x:c r="D25" s="83" t="str">
        <x:v>Final observed period measure</x:v>
      </x:c>
      <x:c r="E25" s="83" t="n">
        <x:v>35</x:v>
      </x:c>
      <x:c r="F25" s="83" t="str">
        <x:v>Period measure; not completed cohort fertility or an individual prediction.</x:v>
      </x:c>
    </x:row>
    <x:row r="26" ht="66" customHeight="1">
      <x:c r="A26" s="83" t="n">
        <x:v>2011</x:v>
      </x:c>
      <x:c r="B26" s="97" t="n">
        <x:v>63.2</x:v>
      </x:c>
      <x:c r="C26" s="97" t="n">
        <x:v>1.89</x:v>
      </x:c>
      <x:c r="D26" s="83" t="str">
        <x:v>Final observed period measure</x:v>
      </x:c>
      <x:c r="E26" s="83" t="n">
        <x:v>35</x:v>
      </x:c>
      <x:c r="F26" s="83" t="str">
        <x:v>Period measure; not completed cohort fertility or an individual prediction.</x:v>
      </x:c>
    </x:row>
    <x:row r="27" ht="66" customHeight="1">
      <x:c r="A27" s="83" t="n">
        <x:v>2012</x:v>
      </x:c>
      <x:c r="B27" s="97" t="n">
        <x:v>63</x:v>
      </x:c>
      <x:c r="C27" s="97" t="n">
        <x:v>1.88</x:v>
      </x:c>
      <x:c r="D27" s="83" t="str">
        <x:v>Final observed period measure</x:v>
      </x:c>
      <x:c r="E27" s="83" t="n">
        <x:v>35</x:v>
      </x:c>
      <x:c r="F27" s="83" t="str">
        <x:v>Period measure; not completed cohort fertility or an individual prediction.</x:v>
      </x:c>
    </x:row>
    <x:row r="28" ht="66" customHeight="1">
      <x:c r="A28" s="83" t="n">
        <x:v>2013</x:v>
      </x:c>
      <x:c r="B28" s="97" t="n">
        <x:v>62.5</x:v>
      </x:c>
      <x:c r="C28" s="97" t="n">
        <x:v>1.86</x:v>
      </x:c>
      <x:c r="D28" s="83" t="str">
        <x:v>Final observed period measure</x:v>
      </x:c>
      <x:c r="E28" s="83" t="n">
        <x:v>35</x:v>
      </x:c>
      <x:c r="F28" s="83" t="str">
        <x:v>Period measure; not completed cohort fertility or an individual prediction.</x:v>
      </x:c>
    </x:row>
    <x:row r="29" ht="66" customHeight="1">
      <x:c r="A29" s="83" t="n">
        <x:v>2014</x:v>
      </x:c>
      <x:c r="B29" s="97" t="n">
        <x:v>62.9</x:v>
      </x:c>
      <x:c r="C29" s="97" t="n">
        <x:v>1.86</x:v>
      </x:c>
      <x:c r="D29" s="83" t="str">
        <x:v>Final observed period measure</x:v>
      </x:c>
      <x:c r="E29" s="83" t="n">
        <x:v>35</x:v>
      </x:c>
      <x:c r="F29" s="83" t="str">
        <x:v>Period measure; not completed cohort fertility or an individual prediction.</x:v>
      </x:c>
    </x:row>
    <x:row r="30" ht="66" customHeight="1">
      <x:c r="A30" s="83" t="n">
        <x:v>2015</x:v>
      </x:c>
      <x:c r="B30" s="97" t="n">
        <x:v>62.5</x:v>
      </x:c>
      <x:c r="C30" s="97" t="n">
        <x:v>1.84</x:v>
      </x:c>
      <x:c r="D30" s="83" t="str">
        <x:v>Final observed period measure</x:v>
      </x:c>
      <x:c r="E30" s="83" t="n">
        <x:v>35</x:v>
      </x:c>
      <x:c r="F30" s="83" t="str">
        <x:v>Period measure; not completed cohort fertility or an individual prediction.</x:v>
      </x:c>
    </x:row>
    <x:row r="31" ht="66" customHeight="1">
      <x:c r="A31" s="83" t="n">
        <x:v>2016</x:v>
      </x:c>
      <x:c r="B31" s="97" t="n">
        <x:v>62</x:v>
      </x:c>
      <x:c r="C31" s="97" t="n">
        <x:v>1.82</x:v>
      </x:c>
      <x:c r="D31" s="83" t="str">
        <x:v>Final observed period measure</x:v>
      </x:c>
      <x:c r="E31" s="83" t="n">
        <x:v>35</x:v>
      </x:c>
      <x:c r="F31" s="83" t="str">
        <x:v>Period measure; not completed cohort fertility or an individual prediction.</x:v>
      </x:c>
    </x:row>
    <x:row r="32" ht="66" customHeight="1">
      <x:c r="A32" s="83" t="n">
        <x:v>2017</x:v>
      </x:c>
      <x:c r="B32" s="97" t="n">
        <x:v>60.3</x:v>
      </x:c>
      <x:c r="C32" s="97" t="n">
        <x:v>1.77</x:v>
      </x:c>
      <x:c r="D32" s="83" t="str">
        <x:v>Final observed period measure</x:v>
      </x:c>
      <x:c r="E32" s="83" t="n">
        <x:v>35</x:v>
      </x:c>
      <x:c r="F32" s="83" t="str">
        <x:v>Period measure; not completed cohort fertility or an individual prediction.</x:v>
      </x:c>
    </x:row>
    <x:row r="33" ht="66" customHeight="1">
      <x:c r="A33" s="83" t="n">
        <x:v>2018</x:v>
      </x:c>
      <x:c r="B33" s="97" t="n">
        <x:v>59.1</x:v>
      </x:c>
      <x:c r="C33" s="97" t="n">
        <x:v>1.73</x:v>
      </x:c>
      <x:c r="D33" s="83" t="str">
        <x:v>Final observed period measure</x:v>
      </x:c>
      <x:c r="E33" s="83" t="n">
        <x:v>35</x:v>
      </x:c>
      <x:c r="F33" s="83" t="str">
        <x:v>Period measure; not completed cohort fertility or an individual prediction.</x:v>
      </x:c>
    </x:row>
    <x:row r="34" ht="66" customHeight="1">
      <x:c r="A34" s="83" t="n">
        <x:v>2019</x:v>
      </x:c>
      <x:c r="B34" s="97" t="n">
        <x:v>58.3</x:v>
      </x:c>
      <x:c r="C34" s="97" t="n">
        <x:v>1.71</x:v>
      </x:c>
      <x:c r="D34" s="83" t="str">
        <x:v>Final observed period measure</x:v>
      </x:c>
      <x:c r="E34" s="83" t="n">
        <x:v>35</x:v>
      </x:c>
      <x:c r="F34" s="83" t="str">
        <x:v>Period measure; not completed cohort fertility or an individual prediction.</x:v>
      </x:c>
    </x:row>
    <x:row r="35" ht="66" customHeight="1">
      <x:c r="A35" s="83" t="n">
        <x:v>2020</x:v>
      </x:c>
      <x:c r="B35" s="97" t="n">
        <x:v>55.7</x:v>
      </x:c>
      <x:c r="C35" s="97" t="n">
        <x:v>1.64</x:v>
      </x:c>
      <x:c r="D35" s="83" t="str">
        <x:v>Final observed period measure</x:v>
      </x:c>
      <x:c r="E35" s="83" t="n">
        <x:v>35</x:v>
      </x:c>
      <x:c r="F35" s="83" t="str">
        <x:v>Period measure; not completed cohort fertility or an individual prediction.</x:v>
      </x:c>
    </x:row>
    <x:row r="36" ht="66" customHeight="1">
      <x:c r="A36" s="83" t="n">
        <x:v>2021</x:v>
      </x:c>
      <x:c r="B36" s="97" t="n">
        <x:v>56.3</x:v>
      </x:c>
      <x:c r="C36" s="97" t="n">
        <x:v>1.66</x:v>
      </x:c>
      <x:c r="D36" s="83" t="str">
        <x:v>Final observed period measure</x:v>
      </x:c>
      <x:c r="E36" s="83" t="n">
        <x:v>35</x:v>
      </x:c>
      <x:c r="F36" s="83" t="str">
        <x:v>Period measure; not completed cohort fertility or an individual prediction.</x:v>
      </x:c>
    </x:row>
    <x:row r="37" ht="66" customHeight="1">
      <x:c r="A37" s="83" t="n">
        <x:v>2022</x:v>
      </x:c>
      <x:c r="B37" s="97" t="n">
        <x:v>56</x:v>
      </x:c>
      <x:c r="C37" s="97" t="n">
        <x:v>1.66</x:v>
      </x:c>
      <x:c r="D37" s="83" t="str">
        <x:v>Final observed period measure</x:v>
      </x:c>
      <x:c r="E37" s="83" t="n">
        <x:v>35</x:v>
      </x:c>
      <x:c r="F37" s="83" t="str">
        <x:v>Period measure; not completed cohort fertility or an individual prediction.</x:v>
      </x:c>
    </x:row>
    <x:row r="38" ht="66" customHeight="1">
      <x:c r="A38" s="83" t="n">
        <x:v>2023</x:v>
      </x:c>
      <x:c r="B38" s="97" t="n">
        <x:v>54.5</x:v>
      </x:c>
      <x:c r="C38" s="97" t="n">
        <x:v>1.62</x:v>
      </x:c>
      <x:c r="D38" s="83" t="str">
        <x:v>Final observed period measure</x:v>
      </x:c>
      <x:c r="E38" s="83" t="n">
        <x:v>35</x:v>
      </x:c>
      <x:c r="F38" s="83" t="str">
        <x:v>Period measure; not completed cohort fertility or an individual prediction.</x:v>
      </x:c>
    </x:row>
    <x:row r="39" ht="66" customHeight="1">
      <x:c r="A39" s="83" t="n">
        <x:v>2024</x:v>
      </x:c>
      <x:c r="B39" s="97" t="n">
        <x:v>53.8</x:v>
      </x:c>
      <x:c r="C39" s="97" t="n">
        <x:v>1.5995</x:v>
      </x:c>
      <x:c r="D39" s="83" t="str">
        <x:v>Final observed period measure</x:v>
      </x:c>
      <x:c r="E39" s="83" t="n">
        <x:v>5</x:v>
      </x:c>
      <x:c r="F39" s="83" t="str">
        <x:v>Period measure; not completed cohort fertility or an individual prediction.</x:v>
      </x:c>
    </x:row>
    <x:row r="40" ht="66" customHeight="1">
      <x:c r="A40" s="83" t="n">
        <x:v>2025</x:v>
      </x:c>
      <x:c r="B40" s="97" t="n">
        <x:v>53.1</x:v>
      </x:c>
      <x:c r="C40" s="97"/>
      <x:c r="D40" s="83" t="str">
        <x:v>Provisional observed period measure</x:v>
      </x:c>
      <x:c r="E40" s="83" t="n">
        <x:v>4</x:v>
      </x:c>
      <x:c r="F40" s="83" t="str">
        <x:v>Provisional GFR; a final 2025 TFR was not used.</x:v>
      </x:c>
    </x:row>
  </x:sheetData>
  <x:mergeCells>
    <x:mergeCell ref="A1:F1"/>
    <x:mergeCell ref="A2:F2"/>
  </x:mergeCells>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RowHeight="15"/>
  <x:cols>
    <x:col min="1" max="1" width="12" hidden="0" customWidth="1"/>
    <x:col min="2" max="2" width="28" hidden="0" customWidth="1"/>
    <x:col min="3" max="3" width="38" hidden="0" customWidth="1"/>
    <x:col min="4" max="4" width="12" hidden="0" customWidth="1"/>
    <x:col min="5" max="5" width="78" hidden="0" customWidth="1"/>
  </x:cols>
  <x:sheetData>
    <x:row r="1" ht="34" customHeight="1">
      <x:c r="A1" s="3" t="str">
        <x:v>Mean age at first birth, 2010-2024</x:v>
      </x:c>
      <x:c r="B1" s="3"/>
      <x:c r="C1" s="3"/>
      <x:c r="D1" s="3"/>
      <x:c r="E1" s="3"/>
    </x:row>
    <x:row r="2" ht="30" customHeight="1">
      <x:c r="A2" s="7" t="str">
        <x:v>A timing measure. A later first birth can be postponed, later recovered or ultimately forgone.</x:v>
      </x:c>
      <x:c r="B2" s="7"/>
      <x:c r="C2" s="7"/>
      <x:c r="D2" s="7"/>
      <x:c r="E2" s="7"/>
    </x:row>
    <x:row r="4">
      <x:c r="A4" s="14" t="str">
        <x:v>Year</x:v>
      </x:c>
      <x:c r="B4" s="21" t="str">
        <x:v>Mean age at first birth</x:v>
      </x:c>
      <x:c r="C4" s="21" t="str">
        <x:v>Status</x:v>
      </x:c>
      <x:c r="D4" s="21" t="str">
        <x:v>Source ID</x:v>
      </x:c>
      <x:c r="E4" s="15" t="str">
        <x:v>Interpretation</x:v>
      </x:c>
    </x:row>
    <x:row r="5" ht="66" customHeight="1">
      <x:c r="A5" s="83" t="n">
        <x:v>2010</x:v>
      </x:c>
      <x:c r="B5" s="93" t="n">
        <x:v>25.4</x:v>
      </x:c>
      <x:c r="C5" s="83" t="str">
        <x:v>Final observed national statistic</x:v>
      </x:c>
      <x:c r="D5" s="83" t="n">
        <x:v>5</x:v>
      </x:c>
      <x:c r="E5" s="83" t="str">
        <x:v>A rising mean describes timing; it does not say whether a delayed birth is later recovered.</x:v>
      </x:c>
    </x:row>
    <x:row r="6" ht="66" customHeight="1">
      <x:c r="A6" s="83" t="n">
        <x:v>2011</x:v>
      </x:c>
      <x:c r="B6" s="93" t="n">
        <x:v>25.6</x:v>
      </x:c>
      <x:c r="C6" s="83" t="str">
        <x:v>Final observed national statistic</x:v>
      </x:c>
      <x:c r="D6" s="83" t="n">
        <x:v>5</x:v>
      </x:c>
      <x:c r="E6" s="83" t="str">
        <x:v>A rising mean describes timing; it does not say whether a delayed birth is later recovered.</x:v>
      </x:c>
    </x:row>
    <x:row r="7" ht="66" customHeight="1">
      <x:c r="A7" s="83" t="n">
        <x:v>2012</x:v>
      </x:c>
      <x:c r="B7" s="93" t="n">
        <x:v>25.8</x:v>
      </x:c>
      <x:c r="C7" s="83" t="str">
        <x:v>Final observed national statistic</x:v>
      </x:c>
      <x:c r="D7" s="83" t="n">
        <x:v>5</x:v>
      </x:c>
      <x:c r="E7" s="83" t="str">
        <x:v>A rising mean describes timing; it does not say whether a delayed birth is later recovered.</x:v>
      </x:c>
    </x:row>
    <x:row r="8" ht="66" customHeight="1">
      <x:c r="A8" s="83" t="n">
        <x:v>2013</x:v>
      </x:c>
      <x:c r="B8" s="93" t="n">
        <x:v>26</x:v>
      </x:c>
      <x:c r="C8" s="83" t="str">
        <x:v>Final observed national statistic</x:v>
      </x:c>
      <x:c r="D8" s="83" t="n">
        <x:v>5</x:v>
      </x:c>
      <x:c r="E8" s="83" t="str">
        <x:v>A rising mean describes timing; it does not say whether a delayed birth is later recovered.</x:v>
      </x:c>
    </x:row>
    <x:row r="9" ht="66" customHeight="1">
      <x:c r="A9" s="83" t="n">
        <x:v>2014</x:v>
      </x:c>
      <x:c r="B9" s="93" t="n">
        <x:v>26.3</x:v>
      </x:c>
      <x:c r="C9" s="83" t="str">
        <x:v>Final observed national statistic</x:v>
      </x:c>
      <x:c r="D9" s="83" t="n">
        <x:v>5</x:v>
      </x:c>
      <x:c r="E9" s="83" t="str">
        <x:v>A rising mean describes timing; it does not say whether a delayed birth is later recovered.</x:v>
      </x:c>
    </x:row>
    <x:row r="10" ht="66" customHeight="1">
      <x:c r="A10" s="83" t="n">
        <x:v>2015</x:v>
      </x:c>
      <x:c r="B10" s="93" t="n">
        <x:v>26.4</x:v>
      </x:c>
      <x:c r="C10" s="83" t="str">
        <x:v>Final observed national statistic</x:v>
      </x:c>
      <x:c r="D10" s="83" t="n">
        <x:v>5</x:v>
      </x:c>
      <x:c r="E10" s="83" t="str">
        <x:v>A rising mean describes timing; it does not say whether a delayed birth is later recovered.</x:v>
      </x:c>
    </x:row>
    <x:row r="11" ht="66" customHeight="1">
      <x:c r="A11" s="83" t="n">
        <x:v>2016</x:v>
      </x:c>
      <x:c r="B11" s="93" t="n">
        <x:v>26.6</x:v>
      </x:c>
      <x:c r="C11" s="83" t="str">
        <x:v>Final observed national statistic</x:v>
      </x:c>
      <x:c r="D11" s="83" t="n">
        <x:v>5</x:v>
      </x:c>
      <x:c r="E11" s="83" t="str">
        <x:v>A rising mean describes timing; it does not say whether a delayed birth is later recovered.</x:v>
      </x:c>
    </x:row>
    <x:row r="12" ht="66" customHeight="1">
      <x:c r="A12" s="83" t="n">
        <x:v>2017</x:v>
      </x:c>
      <x:c r="B12" s="93" t="n">
        <x:v>26.8</x:v>
      </x:c>
      <x:c r="C12" s="83" t="str">
        <x:v>Final observed national statistic</x:v>
      </x:c>
      <x:c r="D12" s="83" t="n">
        <x:v>5</x:v>
      </x:c>
      <x:c r="E12" s="83" t="str">
        <x:v>A rising mean describes timing; it does not say whether a delayed birth is later recovered.</x:v>
      </x:c>
    </x:row>
    <x:row r="13" ht="66" customHeight="1">
      <x:c r="A13" s="83" t="n">
        <x:v>2018</x:v>
      </x:c>
      <x:c r="B13" s="93" t="n">
        <x:v>26.9</x:v>
      </x:c>
      <x:c r="C13" s="83" t="str">
        <x:v>Final observed national statistic</x:v>
      </x:c>
      <x:c r="D13" s="83" t="n">
        <x:v>5</x:v>
      </x:c>
      <x:c r="E13" s="83" t="str">
        <x:v>A rising mean describes timing; it does not say whether a delayed birth is later recovered.</x:v>
      </x:c>
    </x:row>
    <x:row r="14" ht="66" customHeight="1">
      <x:c r="A14" s="83" t="n">
        <x:v>2019</x:v>
      </x:c>
      <x:c r="B14" s="93" t="n">
        <x:v>27</x:v>
      </x:c>
      <x:c r="C14" s="83" t="str">
        <x:v>Final observed national statistic</x:v>
      </x:c>
      <x:c r="D14" s="83" t="n">
        <x:v>5</x:v>
      </x:c>
      <x:c r="E14" s="83" t="str">
        <x:v>A rising mean describes timing; it does not say whether a delayed birth is later recovered.</x:v>
      </x:c>
    </x:row>
    <x:row r="15" ht="66" customHeight="1">
      <x:c r="A15" s="83" t="n">
        <x:v>2020</x:v>
      </x:c>
      <x:c r="B15" s="93" t="n">
        <x:v>27.1</x:v>
      </x:c>
      <x:c r="C15" s="83" t="str">
        <x:v>Final observed national statistic</x:v>
      </x:c>
      <x:c r="D15" s="83" t="n">
        <x:v>5</x:v>
      </x:c>
      <x:c r="E15" s="83" t="str">
        <x:v>A rising mean describes timing; it does not say whether a delayed birth is later recovered.</x:v>
      </x:c>
    </x:row>
    <x:row r="16" ht="66" customHeight="1">
      <x:c r="A16" s="83" t="n">
        <x:v>2021</x:v>
      </x:c>
      <x:c r="B16" s="93" t="n">
        <x:v>27.3</x:v>
      </x:c>
      <x:c r="C16" s="83" t="str">
        <x:v>Final observed national statistic</x:v>
      </x:c>
      <x:c r="D16" s="83" t="n">
        <x:v>5</x:v>
      </x:c>
      <x:c r="E16" s="83" t="str">
        <x:v>A rising mean describes timing; it does not say whether a delayed birth is later recovered.</x:v>
      </x:c>
    </x:row>
    <x:row r="17" ht="66" customHeight="1">
      <x:c r="A17" s="83" t="n">
        <x:v>2022</x:v>
      </x:c>
      <x:c r="B17" s="93" t="n">
        <x:v>27.4</x:v>
      </x:c>
      <x:c r="C17" s="83" t="str">
        <x:v>Final observed national statistic</x:v>
      </x:c>
      <x:c r="D17" s="83" t="n">
        <x:v>5</x:v>
      </x:c>
      <x:c r="E17" s="83" t="str">
        <x:v>A rising mean describes timing; it does not say whether a delayed birth is later recovered.</x:v>
      </x:c>
    </x:row>
    <x:row r="18" ht="66" customHeight="1">
      <x:c r="A18" s="83" t="n">
        <x:v>2023</x:v>
      </x:c>
      <x:c r="B18" s="93" t="n">
        <x:v>27.5</x:v>
      </x:c>
      <x:c r="C18" s="83" t="str">
        <x:v>Final observed national statistic</x:v>
      </x:c>
      <x:c r="D18" s="83" t="n">
        <x:v>5</x:v>
      </x:c>
      <x:c r="E18" s="83" t="str">
        <x:v>A rising mean describes timing; it does not say whether a delayed birth is later recovered.</x:v>
      </x:c>
    </x:row>
    <x:row r="19" ht="66" customHeight="1">
      <x:c r="A19" s="83" t="n">
        <x:v>2024</x:v>
      </x:c>
      <x:c r="B19" s="93" t="n">
        <x:v>27.6</x:v>
      </x:c>
      <x:c r="C19" s="83" t="str">
        <x:v>Final observed national statistic</x:v>
      </x:c>
      <x:c r="D19" s="83" t="n">
        <x:v>5</x:v>
      </x:c>
      <x:c r="E19" s="83" t="str">
        <x:v>A rising mean describes timing; it does not say whether a delayed birth is later recovered.</x:v>
      </x:c>
    </x:row>
  </x:sheetData>
  <x:mergeCells>
    <x:mergeCell ref="A1:E1"/>
    <x:mergeCell ref="A2:E2"/>
  </x:mergeCells>
  <x:pageMargins left="0.7" right="0.7" top="0.75" bottom="0.75" header="0.3" footer="0.3"/>
</x:worksheet>
</file>

<file path=xl/worksheets/sheet13.xml><?xml version="1.0" encoding="utf-8"?>
<x:worksheet xmlns:x="http://schemas.openxmlformats.org/spreadsheetml/2006/main">
  <x:sheetViews>
    <x:sheetView showGridLines="0" workbookViewId="0"/>
  </x:sheetViews>
  <x:sheetFormatPr defaultRowHeight="15"/>
  <x:cols>
    <x:col min="1" max="1" width="18" hidden="0" customWidth="1"/>
    <x:col min="2" max="2" width="12" hidden="0" customWidth="1"/>
    <x:col min="3" max="3" width="22" hidden="0" customWidth="1"/>
    <x:col min="4" max="4" width="12" hidden="0" customWidth="1"/>
    <x:col min="5" max="5" width="76" hidden="0" customWidth="1"/>
  </x:cols>
  <x:sheetData>
    <x:row r="1" ht="34" customHeight="1">
      <x:c r="A1" s="3" t="str">
        <x:v>Childlessness by age</x:v>
      </x:c>
      <x:c r="B1" s="3"/>
      <x:c r="C1" s="3"/>
      <x:c r="D1" s="3"/>
      <x:c r="E1" s="3"/>
    </x:row>
    <x:row r="2" ht="30" customHeight="1">
      <x:c r="A2" s="7" t="str">
        <x:v>Census cross-sectional estimates. Childlessness at younger ages is not permanent childlessness.</x:v>
      </x:c>
      <x:c r="B2" s="7"/>
      <x:c r="C2" s="7"/>
      <x:c r="D2" s="7"/>
      <x:c r="E2" s="7"/>
    </x:row>
    <x:row r="4">
      <x:c r="A4" s="14" t="str">
        <x:v>Age group</x:v>
      </x:c>
      <x:c r="B4" s="21" t="str">
        <x:v>Year</x:v>
      </x:c>
      <x:c r="C4" s="21" t="str">
        <x:v>Percent childless</x:v>
      </x:c>
      <x:c r="D4" s="21" t="str">
        <x:v>Source ID</x:v>
      </x:c>
      <x:c r="E4" s="15" t="str">
        <x:v>Interpretation note</x:v>
      </x:c>
    </x:row>
    <x:row r="5" ht="66" customHeight="1">
      <x:c r="A5" s="83" t="str">
        <x:v>30-34</x:v>
      </x:c>
      <x:c r="B5" s="83" t="n">
        <x:v>2024</x:v>
      </x:c>
      <x:c r="C5" s="92" t="n">
        <x:v>0.402</x:v>
      </x:c>
      <x:c r="D5" s="83" t="n">
        <x:v>36</x:v>
      </x:c>
      <x:c r="E5" s="83" t="str">
        <x:v>Childlessness at this age can include postponed childbearing.</x:v>
      </x:c>
    </x:row>
    <x:row r="6" ht="66" customHeight="1">
      <x:c r="A6" s="83" t="str">
        <x:v>35-39</x:v>
      </x:c>
      <x:c r="B6" s="83" t="n">
        <x:v>2024</x:v>
      </x:c>
      <x:c r="C6" s="92" t="n">
        <x:v>0.231</x:v>
      </x:c>
      <x:c r="D6" s="83" t="n">
        <x:v>36</x:v>
      </x:c>
      <x:c r="E6" s="83" t="str">
        <x:v>A cross-section, not completed cohort fertility.</x:v>
      </x:c>
    </x:row>
    <x:row r="7" ht="66" customHeight="1">
      <x:c r="A7" s="83" t="str">
        <x:v>40-44</x:v>
      </x:c>
      <x:c r="B7" s="83" t="n">
        <x:v>2024</x:v>
      </x:c>
      <x:c r="C7" s="92" t="n">
        <x:v>0.188</x:v>
      </x:c>
      <x:c r="D7" s="83" t="n">
        <x:v>36</x:v>
      </x:c>
      <x:c r="E7" s="83" t="str">
        <x:v>Some births can still occur later.</x:v>
      </x:c>
    </x:row>
    <x:row r="8" ht="66" customHeight="1">
      <x:c r="A8" s="83" t="str">
        <x:v>45-50</x:v>
      </x:c>
      <x:c r="B8" s="83" t="n">
        <x:v>2014</x:v>
      </x:c>
      <x:c r="C8" s="92" t="n">
        <x:v>0.16699999999999998</x:v>
      </x:c>
      <x:c r="D8" s="83" t="n">
        <x:v>42</x:v>
      </x:c>
      <x:c r="E8" s="83" t="str">
        <x:v>Comparison point; Census warns of a 2012 processing change in longer series.</x:v>
      </x:c>
    </x:row>
    <x:row r="9" ht="66" customHeight="1">
      <x:c r="A9" s="83" t="str">
        <x:v>45-50</x:v>
      </x:c>
      <x:c r="B9" s="83" t="n">
        <x:v>2024</x:v>
      </x:c>
      <x:c r="C9" s="92" t="n">
        <x:v>0.149</x:v>
      </x:c>
      <x:c r="D9" s="83" t="n">
        <x:v>42</x:v>
      </x:c>
      <x:c r="E9" s="83" t="str">
        <x:v>Closer to completed childbearing than younger age groups, but still a survey estimate.</x:v>
      </x:c>
    </x:row>
  </x:sheetData>
  <x:mergeCells>
    <x:mergeCell ref="A1:E1"/>
    <x:mergeCell ref="A2:E2"/>
  </x:mergeCells>
  <x:pageMargins left="0.7" right="0.7" top="0.75" bottom="0.75" header="0.3" footer="0.3"/>
</x:worksheet>
</file>

<file path=xl/worksheets/sheet14.xml><?xml version="1.0" encoding="utf-8"?>
<x:worksheet xmlns:x="http://schemas.openxmlformats.org/spreadsheetml/2006/main">
  <x:sheetViews>
    <x:sheetView showGridLines="0" workbookViewId="0"/>
  </x:sheetViews>
  <x:sheetFormatPr defaultRowHeight="15"/>
  <x:cols>
    <x:col min="1" max="1" width="25" hidden="0" customWidth="1"/>
    <x:col min="2" max="2" width="16" hidden="0" customWidth="1"/>
    <x:col min="3" max="3" width="19" hidden="0" customWidth="1"/>
    <x:col min="4" max="4" width="19" hidden="0" customWidth="1"/>
    <x:col min="5" max="5" width="12" hidden="0" customWidth="1"/>
    <x:col min="6" max="6" width="76" hidden="0" customWidth="1"/>
  </x:cols>
  <x:sheetData>
    <x:row r="1" ht="34" customHeight="1">
      <x:c r="A1" s="3" t="str">
        <x:v>Final 2024 births by live-birth order</x:v>
      </x:c>
      <x:c r="B1" s="3"/>
      <x:c r="C1" s="3"/>
      <x:c r="D1" s="3"/>
      <x:c r="E1" s="3"/>
      <x:c r="F1" s="3"/>
    </x:row>
    <x:row r="2" ht="30" customHeight="1">
      <x:c r="A2" s="7" t="str">
        <x:v>Counts sum to 3,628,934. Birth order identifies a margin; it does not establish a policy effect.</x:v>
      </x:c>
      <x:c r="B2" s="7"/>
      <x:c r="C2" s="7"/>
      <x:c r="D2" s="7"/>
      <x:c r="E2" s="7"/>
      <x:c r="F2" s="7"/>
    </x:row>
    <x:row r="4">
      <x:c r="A4" s="14" t="str">
        <x:v>Birth order</x:v>
      </x:c>
      <x:c r="B4" s="21" t="str">
        <x:v>Order number</x:v>
      </x:c>
      <x:c r="C4" s="21" t="str">
        <x:v>Births</x:v>
      </x:c>
      <x:c r="D4" s="21" t="str">
        <x:v>Share of births</x:v>
      </x:c>
      <x:c r="E4" s="21" t="str">
        <x:v>Source ID</x:v>
      </x:c>
      <x:c r="F4" s="15" t="str">
        <x:v>Interpretation</x:v>
      </x:c>
    </x:row>
    <x:row r="5" ht="66" customHeight="1">
      <x:c r="A5" s="83" t="str">
        <x:v>First</x:v>
      </x:c>
      <x:c r="B5" s="83" t="n">
        <x:v>1</x:v>
      </x:c>
      <x:c r="C5" s="85" t="n">
        <x:v>1427020</x:v>
      </x:c>
      <x:c r="D5" s="92" t="n">
        <x:v>0.393234</x:v>
      </x:c>
      <x:c r="E5" s="83" t="n">
        <x:v>5</x:v>
      </x:c>
      <x:c r="F5" s="83" t="str">
        <x:v>Birth order is a count distribution, not evidence that a policy caused family size.</x:v>
      </x:c>
    </x:row>
    <x:row r="6" ht="66" customHeight="1">
      <x:c r="A6" s="83" t="str">
        <x:v>Second</x:v>
      </x:c>
      <x:c r="B6" s="83" t="n">
        <x:v>2</x:v>
      </x:c>
      <x:c r="C6" s="85" t="n">
        <x:v>1137499</x:v>
      </x:c>
      <x:c r="D6" s="92" t="n">
        <x:v>0.313453</x:v>
      </x:c>
      <x:c r="E6" s="83" t="n">
        <x:v>5</x:v>
      </x:c>
      <x:c r="F6" s="83" t="str">
        <x:v>Birth order is a count distribution, not evidence that a policy caused family size.</x:v>
      </x:c>
    </x:row>
    <x:row r="7" ht="66" customHeight="1">
      <x:c r="A7" s="83" t="str">
        <x:v>Third</x:v>
      </x:c>
      <x:c r="B7" s="83" t="n">
        <x:v>3</x:v>
      </x:c>
      <x:c r="C7" s="85" t="n">
        <x:v>586733</x:v>
      </x:c>
      <x:c r="D7" s="92" t="n">
        <x:v>0.161682</x:v>
      </x:c>
      <x:c r="E7" s="83" t="n">
        <x:v>5</x:v>
      </x:c>
      <x:c r="F7" s="83" t="str">
        <x:v>Birth order is a count distribution, not evidence that a policy caused family size.</x:v>
      </x:c>
    </x:row>
    <x:row r="8" ht="66" customHeight="1">
      <x:c r="A8" s="83" t="str">
        <x:v>Fourth</x:v>
      </x:c>
      <x:c r="B8" s="83" t="n">
        <x:v>4</x:v>
      </x:c>
      <x:c r="C8" s="85" t="n">
        <x:v>262579</x:v>
      </x:c>
      <x:c r="D8" s="92" t="n">
        <x:v>0.072357</x:v>
      </x:c>
      <x:c r="E8" s="83" t="n">
        <x:v>5</x:v>
      </x:c>
      <x:c r="F8" s="83" t="str">
        <x:v>Birth order is a count distribution, not evidence that a policy caused family size.</x:v>
      </x:c>
    </x:row>
    <x:row r="9" ht="66" customHeight="1">
      <x:c r="A9" s="83" t="str">
        <x:v>Fifth</x:v>
      </x:c>
      <x:c r="B9" s="83" t="n">
        <x:v>5</x:v>
      </x:c>
      <x:c r="C9" s="85" t="n">
        <x:v>107130</x:v>
      </x:c>
      <x:c r="D9" s="92" t="n">
        <x:v>0.029521</x:v>
      </x:c>
      <x:c r="E9" s="83" t="n">
        <x:v>5</x:v>
      </x:c>
      <x:c r="F9" s="83" t="str">
        <x:v>Birth order is a count distribution, not evidence that a policy caused family size.</x:v>
      </x:c>
    </x:row>
    <x:row r="10" ht="66" customHeight="1">
      <x:c r="A10" s="83" t="str">
        <x:v>Sixth</x:v>
      </x:c>
      <x:c r="B10" s="83" t="n">
        <x:v>6</x:v>
      </x:c>
      <x:c r="C10" s="85" t="n">
        <x:v>46675</x:v>
      </x:c>
      <x:c r="D10" s="92" t="n">
        <x:v>0.012862</x:v>
      </x:c>
      <x:c r="E10" s="83" t="n">
        <x:v>5</x:v>
      </x:c>
      <x:c r="F10" s="83" t="str">
        <x:v>Birth order is a count distribution, not evidence that a policy caused family size.</x:v>
      </x:c>
    </x:row>
    <x:row r="11" ht="66" customHeight="1">
      <x:c r="A11" s="83" t="str">
        <x:v>Seventh</x:v>
      </x:c>
      <x:c r="B11" s="83" t="n">
        <x:v>7</x:v>
      </x:c>
      <x:c r="C11" s="85" t="n">
        <x:v>21984</x:v>
      </x:c>
      <x:c r="D11" s="92" t="n">
        <x:v>0.006058</x:v>
      </x:c>
      <x:c r="E11" s="83" t="n">
        <x:v>5</x:v>
      </x:c>
      <x:c r="F11" s="83" t="str">
        <x:v>Birth order is a count distribution, not evidence that a policy caused family size.</x:v>
      </x:c>
    </x:row>
    <x:row r="12" ht="66" customHeight="1">
      <x:c r="A12" s="83" t="str">
        <x:v>Eighth or higher</x:v>
      </x:c>
      <x:c r="B12" s="83" t="n">
        <x:v>8</x:v>
      </x:c>
      <x:c r="C12" s="85" t="n">
        <x:v>23966</x:v>
      </x:c>
      <x:c r="D12" s="92" t="n">
        <x:v>0.006604</x:v>
      </x:c>
      <x:c r="E12" s="83" t="n">
        <x:v>5</x:v>
      </x:c>
      <x:c r="F12" s="83" t="str">
        <x:v>Birth order is a count distribution, not evidence that a policy caused family size.</x:v>
      </x:c>
    </x:row>
    <x:row r="13" ht="66" customHeight="1">
      <x:c r="A13" s="83" t="str">
        <x:v>Not stated</x:v>
      </x:c>
      <x:c r="B13" s="83"/>
      <x:c r="C13" s="85" t="n">
        <x:v>15348</x:v>
      </x:c>
      <x:c r="D13" s="92" t="n">
        <x:v>0.004229</x:v>
      </x:c>
      <x:c r="E13" s="83" t="n">
        <x:v>5</x:v>
      </x:c>
      <x:c r="F13" s="83" t="str">
        <x:v>Birth order is a count distribution, not evidence that a policy caused family size.</x:v>
      </x:c>
    </x:row>
  </x:sheetData>
  <x:mergeCells>
    <x:mergeCell ref="A1:F1"/>
    <x:mergeCell ref="A2:F2"/>
  </x:mergeCells>
  <x:pageMargins left="0.7" right="0.7" top="0.75" bottom="0.75" header="0.3" footer="0.3"/>
</x:worksheet>
</file>

<file path=xl/worksheets/sheet15.xml><?xml version="1.0" encoding="utf-8"?>
<x:worksheet xmlns:x="http://schemas.openxmlformats.org/spreadsheetml/2006/main">
  <x:sheetViews>
    <x:sheetView showGridLines="0" workbookViewId="0"/>
  </x:sheetViews>
  <x:sheetFormatPr defaultRowHeight="15"/>
  <x:cols>
    <x:col min="1" max="1" width="12" hidden="0" customWidth="1"/>
    <x:col min="2" max="2" width="16" hidden="0" customWidth="1"/>
    <x:col min="3" max="3" width="16" hidden="0" customWidth="1"/>
    <x:col min="4" max="4" width="12" hidden="0" customWidth="1"/>
    <x:col min="5" max="5" width="23" hidden="0" customWidth="1"/>
    <x:col min="6" max="6" width="34" hidden="0" customWidth="1"/>
    <x:col min="7" max="7" width="76" hidden="0" customWidth="1"/>
  </x:cols>
  <x:sheetData>
    <x:row r="1" ht="34" customHeight="1">
      <x:c r="A1" s="3" t="str">
        <x:v>National day-care and preschool CPI context</x:v>
      </x:c>
      <x:c r="B1" s="3"/>
      <x:c r="C1" s="3"/>
      <x:c r="D1" s="3"/>
      <x:c r="E1" s="3"/>
      <x:c r="F1" s="3"/>
      <x:c r="G1" s="3"/>
    </x:row>
    <x:row r="2" ht="30" customHeight="1">
      <x:c r="A2" s="7" t="str">
        <x:v>BLS CPI-U series CUUR0000SEEB03. This cannot create a current state market price or provider quote.</x:v>
      </x:c>
      <x:c r="B2" s="7"/>
      <x:c r="C2" s="7"/>
      <x:c r="D2" s="7"/>
      <x:c r="E2" s="7"/>
      <x:c r="F2" s="7"/>
      <x:c r="G2" s="7"/>
    </x:row>
    <x:row r="4">
      <x:c r="A4" s="14" t="str">
        <x:v>Year</x:v>
      </x:c>
      <x:c r="B4" s="21" t="str">
        <x:v>Period</x:v>
      </x:c>
      <x:c r="C4" s="21" t="str">
        <x:v>Index</x:v>
      </x:c>
      <x:c r="D4" s="21" t="str">
        <x:v>Source ID</x:v>
      </x:c>
      <x:c r="E4" s="21" t="str">
        <x:v>Series ID</x:v>
      </x:c>
      <x:c r="F4" s="21" t="str">
        <x:v>Status</x:v>
      </x:c>
      <x:c r="G4" s="15" t="str">
        <x:v>Warning</x:v>
      </x:c>
    </x:row>
    <x:row r="5" ht="66" customHeight="1">
      <x:c r="A5" s="83" t="n">
        <x:v>2020</x:v>
      </x:c>
      <x:c r="B5" s="83" t="str">
        <x:v>Annual</x:v>
      </x:c>
      <x:c r="C5" s="98" t="n">
        <x:v>311.888</x:v>
      </x:c>
      <x:c r="D5" s="83" t="n">
        <x:v>39</x:v>
      </x:c>
      <x:c r="E5" s="83" t="str">
        <x:v>CUUR0000SEEB03</x:v>
      </x:c>
      <x:c r="F5" s="83" t="str">
        <x:v>Observed national CPI-U index</x:v>
      </x:c>
      <x:c r="G5" s="83" t="str">
        <x:v>National price-index context; not a current state price quote.</x:v>
      </x:c>
    </x:row>
    <x:row r="6" ht="66" customHeight="1">
      <x:c r="A6" s="83" t="n">
        <x:v>2021</x:v>
      </x:c>
      <x:c r="B6" s="83" t="str">
        <x:v>Annual</x:v>
      </x:c>
      <x:c r="C6" s="98" t="n">
        <x:v>317.746</x:v>
      </x:c>
      <x:c r="D6" s="83" t="n">
        <x:v>39</x:v>
      </x:c>
      <x:c r="E6" s="83" t="str">
        <x:v>CUUR0000SEEB03</x:v>
      </x:c>
      <x:c r="F6" s="83" t="str">
        <x:v>Observed national CPI-U index</x:v>
      </x:c>
      <x:c r="G6" s="83" t="str">
        <x:v>National price-index context; not a current state price quote.</x:v>
      </x:c>
    </x:row>
    <x:row r="7" ht="66" customHeight="1">
      <x:c r="A7" s="83" t="n">
        <x:v>2022</x:v>
      </x:c>
      <x:c r="B7" s="83" t="str">
        <x:v>Annual</x:v>
      </x:c>
      <x:c r="C7" s="98" t="n">
        <x:v>330.305</x:v>
      </x:c>
      <x:c r="D7" s="83" t="n">
        <x:v>39</x:v>
      </x:c>
      <x:c r="E7" s="83" t="str">
        <x:v>CUUR0000SEEB03</x:v>
      </x:c>
      <x:c r="F7" s="83" t="str">
        <x:v>Observed national CPI-U index</x:v>
      </x:c>
      <x:c r="G7" s="83" t="str">
        <x:v>National price-index context; not a current state price quote.</x:v>
      </x:c>
    </x:row>
    <x:row r="8" ht="66" customHeight="1">
      <x:c r="A8" s="83" t="n">
        <x:v>2023</x:v>
      </x:c>
      <x:c r="B8" s="83" t="str">
        <x:v>Annual</x:v>
      </x:c>
      <x:c r="C8" s="98" t="n">
        <x:v>348.926</x:v>
      </x:c>
      <x:c r="D8" s="83" t="n">
        <x:v>39</x:v>
      </x:c>
      <x:c r="E8" s="83" t="str">
        <x:v>CUUR0000SEEB03</x:v>
      </x:c>
      <x:c r="F8" s="83" t="str">
        <x:v>Observed national CPI-U index</x:v>
      </x:c>
      <x:c r="G8" s="83" t="str">
        <x:v>National price-index context; not a current state price quote.</x:v>
      </x:c>
    </x:row>
    <x:row r="9" ht="66" customHeight="1">
      <x:c r="A9" s="83" t="n">
        <x:v>2024</x:v>
      </x:c>
      <x:c r="B9" s="83" t="str">
        <x:v>Annual</x:v>
      </x:c>
      <x:c r="C9" s="98" t="n">
        <x:v>367.585</x:v>
      </x:c>
      <x:c r="D9" s="83" t="n">
        <x:v>39</x:v>
      </x:c>
      <x:c r="E9" s="83" t="str">
        <x:v>CUUR0000SEEB03</x:v>
      </x:c>
      <x:c r="F9" s="83" t="str">
        <x:v>Observed national CPI-U index</x:v>
      </x:c>
      <x:c r="G9" s="83" t="str">
        <x:v>National price-index context; not a current state price quote.</x:v>
      </x:c>
    </x:row>
    <x:row r="10" ht="66" customHeight="1">
      <x:c r="A10" s="83" t="n">
        <x:v>2025</x:v>
      </x:c>
      <x:c r="B10" s="83" t="str">
        <x:v>Annual</x:v>
      </x:c>
      <x:c r="C10" s="98" t="n">
        <x:v>386.417</x:v>
      </x:c>
      <x:c r="D10" s="83" t="n">
        <x:v>39</x:v>
      </x:c>
      <x:c r="E10" s="83" t="str">
        <x:v>CUUR0000SEEB03</x:v>
      </x:c>
      <x:c r="F10" s="83" t="str">
        <x:v>Observed national CPI-U index</x:v>
      </x:c>
      <x:c r="G10" s="83" t="str">
        <x:v>National price-index context; not a current state price quote.</x:v>
      </x:c>
    </x:row>
    <x:row r="11" ht="66" customHeight="1">
      <x:c r="A11" s="83" t="n">
        <x:v>2026</x:v>
      </x:c>
      <x:c r="B11" s="83" t="str">
        <x:v>July</x:v>
      </x:c>
      <x:c r="C11" s="98" t="n">
        <x:v>398.763</x:v>
      </x:c>
      <x:c r="D11" s="83" t="n">
        <x:v>39</x:v>
      </x:c>
      <x:c r="E11" s="83" t="str">
        <x:v>CUUR0000SEEB03</x:v>
      </x:c>
      <x:c r="F11" s="83" t="str">
        <x:v>Observed national CPI-U index</x:v>
      </x:c>
      <x:c r="G11" s="83" t="str">
        <x:v>National price-index context; not a current state price quote.</x:v>
      </x:c>
    </x:row>
  </x:sheetData>
  <x:mergeCells>
    <x:mergeCell ref="A1:G1"/>
    <x:mergeCell ref="A2:G2"/>
  </x:mergeCells>
  <x:pageMargins left="0.7" right="0.7" top="0.75" bottom="0.75" header="0.3" footer="0.3"/>
</x:worksheet>
</file>

<file path=xl/worksheets/sheet16.xml><?xml version="1.0" encoding="utf-8"?>
<x:worksheet xmlns:x="http://schemas.openxmlformats.org/spreadsheetml/2006/main">
  <x:sheetViews>
    <x:sheetView showGridLines="0" workbookViewId="0"/>
  </x:sheetViews>
  <x:sheetFormatPr defaultRowHeight="15"/>
  <x:cols>
    <x:col min="1" max="1" width="38" hidden="0" customWidth="1"/>
    <x:col min="2" max="2" width="35" hidden="0" customWidth="1"/>
    <x:col min="3" max="3" width="66" hidden="0" customWidth="1"/>
    <x:col min="4" max="4" width="66" hidden="0" customWidth="1"/>
    <x:col min="5" max="5" width="66" hidden="0" customWidth="1"/>
    <x:col min="6" max="6" width="13" hidden="0" customWidth="1"/>
  </x:cols>
  <x:sheetData>
    <x:row r="1" ht="34" customHeight="1">
      <x:c r="A1" s="3" t="str">
        <x:v>Study registry and causal limits</x:v>
      </x:c>
      <x:c r="B1" s="3"/>
      <x:c r="C1" s="3"/>
      <x:c r="D1" s="3"/>
      <x:c r="E1" s="3"/>
      <x:c r="F1" s="3"/>
    </x:row>
    <x:row r="2" ht="30" customHeight="1">
      <x:c r="A2" s="7" t="str">
        <x:v>Every study finding travels with publication status, question, bounded finding and causal limit.</x:v>
      </x:c>
      <x:c r="B2" s="7"/>
      <x:c r="C2" s="7"/>
      <x:c r="D2" s="7"/>
      <x:c r="E2" s="7"/>
      <x:c r="F2" s="7"/>
    </x:row>
    <x:row r="4">
      <x:c r="A4" s="14" t="str">
        <x:v>Study</x:v>
      </x:c>
      <x:c r="B4" s="21" t="str">
        <x:v>Publication status</x:v>
      </x:c>
      <x:c r="C4" s="21" t="str">
        <x:v>Question</x:v>
      </x:c>
      <x:c r="D4" s="21" t="str">
        <x:v>Bounded finding</x:v>
      </x:c>
      <x:c r="E4" s="21" t="str">
        <x:v>Causal or transfer limit</x:v>
      </x:c>
      <x:c r="F4" s="15" t="str">
        <x:v>Source ID</x:v>
      </x:c>
    </x:row>
    <x:row r="5" ht="66" customHeight="1">
      <x:c r="A5" s="83" t="str">
        <x:v>Kearney, Levine and Pardue (2022)</x:v>
      </x:c>
      <x:c r="B5" s="83" t="str">
        <x:v>Peer reviewed</x:v>
      </x:c>
      <x:c r="C5" s="83" t="str">
        <x:v>Why did U.S. birth rates fall after the Great Recession?</x:v>
      </x:c>
      <x:c r="D5" s="83" t="str">
        <x:v>The recession helps explain the initial decline, but no single economic, policy or social factor explains the continued broad fall.</x:v>
      </x:c>
      <x:c r="E5" s="83" t="str">
        <x:v>Synthesis, not a percentage decomposition.</x:v>
      </x:c>
      <x:c r="F5" s="83" t="n">
        <x:v>33</x:v>
      </x:c>
    </x:row>
    <x:row r="6" ht="66" customHeight="1">
      <x:c r="A6" s="83" t="str">
        <x:v>Kearney and Levine (2026)</x:v>
      </x:c>
      <x:c r="B6" s="83" t="str">
        <x:v>Peer reviewed literature review</x:v>
      </x:c>
      <x:c r="C6" s="83" t="str">
        <x:v>Why is fertility low across high-income countries?</x:v>
      </x:c>
      <x:c r="D6" s="83" t="str">
        <x:v>Cohort fertility and childlessness patterns reflect a complex mix of norms, context, work, parenting, gender roles, consumption and leisure.</x:v>
      </x:c>
      <x:c r="E6" s="83" t="str">
        <x:v>Conceptual synthesis, not one causal estimate.</x:v>
      </x:c>
      <x:c r="F6" s="83" t="n">
        <x:v>37</x:v>
      </x:c>
    </x:row>
    <x:row r="7" ht="66" customHeight="1">
      <x:c r="A7" s="83" t="str">
        <x:v>Atlanta Fed Working Paper 2026-5</x:v>
      </x:c>
      <x:c r="B7" s="83" t="str">
        <x:v>Institutional working paper; not peer reviewed</x:v>
      </x:c>
      <x:c r="C7" s="83" t="str">
        <x:v>How do parity, stated desire and impaired fecundity differ across cohorts?</x:v>
      </x:c>
      <x:c r="D7" s="83" t="str">
        <x:v>Later cohorts are less likely to have had a child at the observed ages; a dramatic desire decline appears only for the youngest Gen Z group; impaired fecundity rises after Baby Boomers.</x:v>
      </x:c>
      <x:c r="E7" s="83" t="str">
        <x:v>Young cohorts are incomplete; model estimates and discussion are suggestive, not causal.</x:v>
      </x:c>
      <x:c r="F7" s="83" t="n">
        <x:v>38</x:v>
      </x:c>
    </x:row>
    <x:row r="8" ht="66" customHeight="1">
      <x:c r="A8" s="83" t="str">
        <x:v>Pew adults without children survey (2024)</x:v>
      </x:c>
      <x:c r="B8" s="83" t="str">
        <x:v>Transparent probability survey</x:v>
      </x:c>
      <x:c r="C8" s="83" t="str">
        <x:v>What major reasons are reported by a defined subgroup unlikely to have children?</x:v>
      </x:c>
      <x:c r="D8" s="83" t="str">
        <x:v>Preferences, priorities, world concerns and affordability overlap.</x:v>
      </x:c>
      <x:c r="E8" s="83" t="str">
        <x:v>Multiple responses and a selected subgroup cannot decompose the national trend.</x:v>
      </x:c>
      <x:c r="F8" s="83" t="n">
        <x:v>28</x:v>
      </x:c>
    </x:row>
    <x:row r="9" ht="66" customHeight="1">
      <x:c r="A9" s="83" t="str">
        <x:v>CDC age-specific fertility analysis (1990-2023)</x:v>
      </x:c>
      <x:c r="B9" s="83" t="str">
        <x:v>Government descriptive analysis</x:v>
      </x:c>
      <x:c r="C9" s="83" t="str">
        <x:v>How did maternal-age patterns change?</x:v>
      </x:c>
      <x:c r="D9" s="83" t="str">
        <x:v>Births shifted sharply toward ages 30 and older.</x:v>
      </x:c>
      <x:c r="E9" s="83" t="str">
        <x:v>Delay can mean postponement or births ultimately forgone; the hypothetical adjustment is not a forecast.</x:v>
      </x:c>
      <x:c r="F9" s="83" t="n">
        <x:v>35</x:v>
      </x:c>
    </x:row>
  </x:sheetData>
  <x:mergeCells>
    <x:mergeCell ref="A1:F1"/>
    <x:mergeCell ref="A2:F2"/>
  </x:mergeCells>
  <x:pageMargins left="0.7" right="0.7" top="0.75" bottom="0.75" header="0.3" footer="0.3"/>
</x:worksheet>
</file>

<file path=xl/worksheets/sheet17.xml><?xml version="1.0" encoding="utf-8"?>
<x:worksheet xmlns:x="http://schemas.openxmlformats.org/spreadsheetml/2006/main">
  <x:sheetViews>
    <x:sheetView showGridLines="0" workbookViewId="0"/>
  </x:sheetViews>
  <x:sheetFormatPr defaultRowHeight="15"/>
  <x:cols>
    <x:col min="1" max="1" width="18" hidden="0" customWidth="1"/>
    <x:col min="2" max="2" width="40" hidden="0" customWidth="1"/>
    <x:col min="3" max="3" width="26" hidden="0" customWidth="1"/>
    <x:col min="4" max="4" width="26" hidden="0" customWidth="1"/>
    <x:col min="5" max="5" width="22" hidden="0" customWidth="1"/>
    <x:col min="6" max="6" width="12" hidden="0" customWidth="1"/>
    <x:col min="7" max="7" width="78" hidden="0" customWidth="1"/>
  </x:cols>
  <x:sheetData>
    <x:row r="1" ht="34" customHeight="1">
      <x:c r="A1" s="3" t="str">
        <x:v>Fiscal and demographic context</x:v>
      </x:c>
      <x:c r="B1" s="3"/>
      <x:c r="C1" s="3"/>
      <x:c r="D1" s="3"/>
      <x:c r="E1" s="3"/>
      <x:c r="F1" s="3"/>
      <x:c r="G1" s="3"/>
    </x:row>
    <x:row r="2" ht="30" customHeight="1">
      <x:c r="A2" s="7" t="str">
        <x:v>Official CBO, SSA and CMS projections. Fertility is one input among demographics, wages, health costs and policy.</x:v>
      </x:c>
      <x:c r="B2" s="7"/>
      <x:c r="C2" s="7"/>
      <x:c r="D2" s="7"/>
      <x:c r="E2" s="7"/>
      <x:c r="F2" s="7"/>
      <x:c r="G2" s="7"/>
    </x:row>
    <x:row r="4">
      <x:c r="A4" s="14" t="str">
        <x:v>Institution</x:v>
      </x:c>
      <x:c r="B4" s="21" t="str">
        <x:v>Measure</x:v>
      </x:c>
      <x:c r="C4" s="21" t="str">
        <x:v>Period</x:v>
      </x:c>
      <x:c r="D4" s="21" t="str">
        <x:v>Value</x:v>
      </x:c>
      <x:c r="E4" s="21" t="str">
        <x:v>Claim class</x:v>
      </x:c>
      <x:c r="F4" s="21" t="str">
        <x:v>Source ID</x:v>
      </x:c>
      <x:c r="G4" s="15" t="str">
        <x:v>Caveat</x:v>
      </x:c>
    </x:row>
    <x:row r="5" ht="66" customHeight="1">
      <x:c r="A5" s="83" t="str">
        <x:v>CBO</x:v>
      </x:c>
      <x:c r="B5" s="83" t="str">
        <x:v>Population</x:v>
      </x:c>
      <x:c r="C5" s="83" t="str">
        <x:v>2026 to 2056</x:v>
      </x:c>
      <x:c r="D5" s="83" t="str">
        <x:v>349 million to 364 million</x:v>
      </x:c>
      <x:c r="E5" s="83" t="str">
        <x:v>Projection</x:v>
      </x:c>
      <x:c r="F5" s="83" t="n">
        <x:v>12</x:v>
      </x:c>
      <x:c r="G5" s="83" t="str">
        <x:v>Growth reaches zero in 2056 under CBO assumptions.</x:v>
      </x:c>
    </x:row>
    <x:row r="6" ht="66" customHeight="1">
      <x:c r="A6" s="83" t="str">
        <x:v>CBO</x:v>
      </x:c>
      <x:c r="B6" s="83" t="str">
        <x:v>Births and deaths</x:v>
      </x:c>
      <x:c r="C6" s="83" t="str">
        <x:v>2030 onward</x:v>
      </x:c>
      <x:c r="D6" s="83" t="str">
        <x:v>Deaths exceed births</x:v>
      </x:c>
      <x:c r="E6" s="83" t="str">
        <x:v>Projection</x:v>
      </x:c>
      <x:c r="F6" s="83" t="n">
        <x:v>12</x:v>
      </x:c>
      <x:c r="G6" s="83" t="str">
        <x:v>Net immigration then accounts for all projected population growth.</x:v>
      </x:c>
    </x:row>
    <x:row r="7" ht="66" customHeight="1">
      <x:c r="A7" s="83" t="str">
        <x:v>CBO</x:v>
      </x:c>
      <x:c r="B7" s="83" t="str">
        <x:v>Ages 25-64 per person 65+</x:v>
      </x:c>
      <x:c r="C7" s="83" t="str">
        <x:v>2026 to 2056</x:v>
      </x:c>
      <x:c r="D7" s="83" t="str">
        <x:v>2.7 to 2.2</x:v>
      </x:c>
      <x:c r="E7" s="83" t="str">
        <x:v>Projection</x:v>
      </x:c>
      <x:c r="F7" s="83" t="n">
        <x:v>12</x:v>
      </x:c>
      <x:c r="G7" s="83" t="str">
        <x:v>Not identical to covered workers per beneficiary.</x:v>
      </x:c>
    </x:row>
    <x:row r="8" ht="66" customHeight="1">
      <x:c r="A8" s="83" t="str">
        <x:v>SSA</x:v>
      </x:c>
      <x:c r="B8" s="83" t="str">
        <x:v>Combined OASDI depletion</x:v>
      </x:c>
      <x:c r="C8" s="83" t="str">
        <x:v>2034</x:v>
      </x:c>
      <x:c r="D8" s="83" t="str">
        <x:v>83% payable at depletion</x:v>
      </x:c>
      <x:c r="E8" s="83" t="str">
        <x:v>Trustees projection</x:v>
      </x:c>
      <x:c r="F8" s="83" t="n">
        <x:v>14</x:v>
      </x:c>
      <x:c r="G8" s="83" t="str">
        <x:v>Combined presentation is illustrative under current-law financing constraints.</x:v>
      </x:c>
    </x:row>
    <x:row r="9" ht="66" customHeight="1">
      <x:c r="A9" s="83" t="str">
        <x:v>CMS</x:v>
      </x:c>
      <x:c r="B9" s="83" t="str">
        <x:v>Medicare HI depletion</x:v>
      </x:c>
      <x:c r="C9" s="83" t="str">
        <x:v>Q2 2033</x:v>
      </x:c>
      <x:c r="D9" s="83" t="str">
        <x:v>89% payable at depletion; 93% in 2100</x:v>
      </x:c>
      <x:c r="E9" s="83" t="str">
        <x:v>Trustees projection</x:v>
      </x:c>
      <x:c r="F9" s="83" t="n">
        <x:v>40</x:v>
      </x:c>
      <x:c r="G9" s="83" t="str">
        <x:v>SMI uses annual premiums and general revenues; it is not the same trust-fund mechanism.</x:v>
      </x:c>
    </x:row>
    <x:row r="10" ht="66" customHeight="1">
      <x:c r="A10" s="83" t="str">
        <x:v>CBO</x:v>
      </x:c>
      <x:c r="B10" s="83" t="str">
        <x:v>Social Security plus Medicare outlays</x:v>
      </x:c>
      <x:c r="C10" s="83" t="str">
        <x:v>2027 to 2036</x:v>
      </x:c>
      <x:c r="D10" s="83" t="str">
        <x:v>8.7% to 10.1% of GDP</x:v>
      </x:c>
      <x:c r="E10" s="83" t="str">
        <x:v>Projection</x:v>
      </x:c>
      <x:c r="F10" s="83" t="n">
        <x:v>34</x:v>
      </x:c>
      <x:c r="G10" s="83" t="str">
        <x:v>Aging and per-beneficiary health costs both matter.</x:v>
      </x:c>
    </x:row>
  </x:sheetData>
  <x:mergeCells>
    <x:mergeCell ref="A1:G1"/>
    <x:mergeCell ref="A2:G2"/>
  </x:mergeCells>
  <x:pageMargins left="0.7" right="0.7" top="0.75" bottom="0.75" header="0.3" footer="0.3"/>
</x:worksheet>
</file>

<file path=xl/worksheets/sheet18.xml><?xml version="1.0" encoding="utf-8"?>
<x:worksheet xmlns:x="http://schemas.openxmlformats.org/spreadsheetml/2006/main">
  <x:sheetViews>
    <x:sheetView showGridLines="0" workbookViewId="0"/>
  </x:sheetViews>
  <x:sheetFormatPr defaultRowHeight="15"/>
  <x:cols>
    <x:col min="1" max="1" width="67" hidden="0" customWidth="1"/>
    <x:col min="2" max="2" width="28" hidden="0" customWidth="1"/>
    <x:col min="3" max="3" width="70" hidden="0" customWidth="1"/>
    <x:col min="4" max="4" width="18" hidden="0" customWidth="1"/>
  </x:cols>
  <x:sheetData>
    <x:row r="1" ht="34" customHeight="1">
      <x:c r="A1" s="3" t="str">
        <x:v>Report-wide key findings</x:v>
      </x:c>
      <x:c r="B1" s="3"/>
      <x:c r="C1" s="3"/>
      <x:c r="D1" s="3"/>
    </x:row>
    <x:row r="2" ht="30" customHeight="1">
      <x:c r="A2" s="7" t="str">
        <x:v>Each finding is classified so observed data, surveys, projections, study results, calculations and scenarios are not blurred.</x:v>
      </x:c>
      <x:c r="B2" s="7"/>
      <x:c r="C2" s="7"/>
      <x:c r="D2" s="7"/>
    </x:row>
    <x:row r="4">
      <x:c r="A4" s="14" t="str">
        <x:v>Finding</x:v>
      </x:c>
      <x:c r="B4" s="21" t="str">
        <x:v>Claim class</x:v>
      </x:c>
      <x:c r="C4" s="21" t="str">
        <x:v>Evidence</x:v>
      </x:c>
      <x:c r="D4" s="15" t="str">
        <x:v>Source IDs</x:v>
      </x:c>
    </x:row>
    <x:row r="5" ht="66" customHeight="1">
      <x:c r="A5" s="83" t="str">
        <x:v>The final U.S. TFR was 1.5995 in 2024, the lowest on record.</x:v>
      </x:c>
      <x:c r="B5" s="83" t="str">
        <x:v>Observed statistic</x:v>
      </x:c>
      <x:c r="C5" s="83" t="str">
        <x:v>Final CDC period measure; not completed cohort fertility.</x:v>
      </x:c>
      <x:c r="D5" s="83" t="str">
        <x:v>5</x:v>
      </x:c>
    </x:row>
    <x:row r="6" ht="66" customHeight="1">
      <x:c r="A6" s="83" t="str">
        <x:v>The mean age at first birth rose from 25.4 in 2010 to 27.6 in 2024.</x:v>
      </x:c>
      <x:c r="B6" s="83" t="str">
        <x:v>Observed statistic</x:v>
      </x:c>
      <x:c r="C6" s="83" t="str">
        <x:v>Timing moved later; delay can mean later recovery or a birth forgone.</x:v>
      </x:c>
      <x:c r="D6" s="83" t="str">
        <x:v>5</x:v>
      </x:c>
    </x:row>
    <x:row r="7" ht="66" customHeight="1">
      <x:c r="A7" s="83" t="str">
        <x:v>Women age 30 or older accounted for 51.4% of births in 2023, up from 30.2% in 1990.</x:v>
      </x:c>
      <x:c r="B7" s="83" t="str">
        <x:v>Observed statistic</x:v>
      </x:c>
      <x:c r="C7" s="83" t="str">
        <x:v>A large maternal-age shift, not a causal explanation.</x:v>
      </x:c>
      <x:c r="D7" s="83" t="str">
        <x:v>35</x:v>
      </x:c>
    </x:row>
    <x:row r="8" ht="66" customHeight="1">
      <x:c r="A8" s="83" t="str">
        <x:v>At ages 45-50, 14.9% of women were childless in 2024, versus 16.7% in 2014.</x:v>
      </x:c>
      <x:c r="B8" s="83" t="str">
        <x:v>Survey estimate</x:v>
      </x:c>
      <x:c r="C8" s="83" t="str">
        <x:v>Closer to completed childbearing than younger age groups; processing caveat applies.</x:v>
      </x:c>
      <x:c r="D8" s="83" t="str">
        <x:v>42</x:v>
      </x:c>
    </x:row>
    <x:row r="9" ht="66" customHeight="1">
      <x:c r="A9" s="83" t="str">
        <x:v>A one-time $10,000 payment for every provisional 2025 U.S. birth is $36.064 billion gross.</x:v>
      </x:c>
      <x:c r="B9" s="83" t="str">
        <x:v>FinanceFirst scenario</x:v>
      </x:c>
      <x:c r="C9" s="83" t="str">
        <x:v>3,606,400 births x $10,000; no eligibility, administration, offsets or behavior.</x:v>
      </x:c>
      <x:c r="D9" s="83" t="str">
        <x:v>4</x:v>
      </x:c>
    </x:row>
    <x:row r="10" ht="66" customHeight="1">
      <x:c r="A10" s="83" t="str">
        <x:v>Preferences and affordability overlap rather than form a clean either-or explanation.</x:v>
      </x:c>
      <x:c r="B10" s="83" t="str">
        <x:v>Survey and research synthesis</x:v>
      </x:c>
      <x:c r="C10" s="83" t="str">
        <x:v>Pew respondents could select multiple reasons; no credible dataset decomposes the national decline into fixed shares.</x:v>
      </x:c>
      <x:c r="D10" s="83" t="str">
        <x:v>28;29;33</x:v>
      </x:c>
    </x:row>
    <x:row r="11" ht="66" customHeight="1">
      <x:c r="A11" s="83" t="str">
        <x:v>State affordability differs, but the dashboard is descriptive and has no composite ranking.</x:v>
      </x:c>
      <x:c r="B11" s="83" t="str">
        <x:v>Observed data and FinanceFirst calculation</x:v>
      </x:c>
      <x:c r="C11" s="83" t="str">
        <x:v>Separate DOL, ACS and CDC measures retain source dates and missingness.</x:v>
      </x:c>
      <x:c r="D11" s="83" t="str">
        <x:v>6;7;8;9;32</x:v>
      </x:c>
    </x:row>
    <x:row r="12" ht="66" customHeight="1">
      <x:c r="A12" s="83" t="str">
        <x:v>National childcare CPI rose about 20.7% from 2022 annual to July 2026.</x:v>
      </x:c>
      <x:c r="B12" s="83" t="str">
        <x:v>FinanceFirst calculation</x:v>
      </x:c>
      <x:c r="C12" s="83" t="str">
        <x:v>BLS index context only; it does not create current state quotes.</x:v>
      </x:c>
      <x:c r="D12" s="83" t="str">
        <x:v>39</x:v>
      </x:c>
    </x:row>
    <x:row r="13" ht="66" customHeight="1">
      <x:c r="A13" s="83" t="str">
        <x:v>Higher fertility materially improves Social Security balances over 75 years, not over the next 25 years.</x:v>
      </x:c>
      <x:c r="B13" s="83" t="str">
        <x:v>Projection sensitivity</x:v>
      </x:c>
      <x:c r="C13" s="83" t="str">
        <x:v>Official 2026 Trustees sensitivity; all three fertility cases retain 2034 depletion.</x:v>
      </x:c>
      <x:c r="D13" s="83" t="str">
        <x:v>31</x:v>
      </x:c>
    </x:row>
    <x:row r="14" ht="66" customHeight="1">
      <x:c r="A14" s="83" t="str">
        <x:v>Medicare HI reserves are projected to deplete in Q2 2033, with 89% of costs payable that year.</x:v>
      </x:c>
      <x:c r="B14" s="83" t="str">
        <x:v>Projection</x:v>
      </x:c>
      <x:c r="C14" s="83" t="str">
        <x:v>Health costs, wages, demography and policy all matter.</x:v>
      </x:c>
      <x:c r="D14" s="83" t="str">
        <x:v>40</x:v>
      </x:c>
    </x:row>
  </x:sheetData>
  <x:mergeCells>
    <x:mergeCell ref="A1:D1"/>
    <x:mergeCell ref="A2:D2"/>
  </x:mergeCells>
  <x:pageMargins left="0.7" right="0.7" top="0.75" bottom="0.75" header="0.3" footer="0.3"/>
</x:worksheet>
</file>

<file path=xl/worksheets/sheet19.xml><?xml version="1.0" encoding="utf-8"?>
<x:worksheet xmlns:x="http://schemas.openxmlformats.org/spreadsheetml/2006/main">
  <x:sheetViews>
    <x:sheetView showGridLines="0" workbookViewId="0"/>
  </x:sheetViews>
  <x:sheetFormatPr defaultRowHeight="15"/>
  <x:cols>
    <x:col min="1" max="1" width="38" hidden="0" customWidth="1"/>
    <x:col min="2" max="2" width="17" hidden="0" customWidth="1"/>
    <x:col min="3" max="3" width="17" hidden="0" customWidth="1"/>
    <x:col min="4" max="4" width="17" hidden="0" customWidth="1"/>
    <x:col min="5" max="5" width="70" hidden="0" customWidth="1"/>
    <x:col min="6" max="6" width="24" hidden="0" customWidth="1"/>
    <x:col min="7" max="7" width="14" hidden="0" customWidth="1"/>
    <x:col min="8" max="8" width="14" hidden="0" customWidth="1"/>
    <x:col min="9" max="9" width="14" hidden="0" customWidth="1"/>
  </x:cols>
  <x:sheetData>
    <x:row r="1" ht="34" customHeight="1">
      <x:c r="A1" s="3" t="str">
        <x:v>Preferences, timing and financial constraints</x:v>
      </x:c>
      <x:c r="B1" s="3"/>
      <x:c r="C1" s="3"/>
      <x:c r="D1" s="3"/>
      <x:c r="E1" s="3"/>
      <x:c r="F1" s="3"/>
      <x:c r="G1" s="3"/>
      <x:c r="H1" s="3"/>
      <x:c r="I1" s="3"/>
    </x:row>
    <x:row r="2" ht="30" customHeight="1">
      <x:c r="A2" s="7" t="str">
        <x:v>Pew percentages apply only to adults ages 18-49 without children who say they are unlikely to have children. Multiple responses were allowed.</x:v>
      </x:c>
      <x:c r="B2" s="7"/>
      <x:c r="C2" s="7"/>
      <x:c r="D2" s="7"/>
      <x:c r="E2" s="7"/>
      <x:c r="F2" s="7"/>
      <x:c r="G2" s="7"/>
      <x:c r="H2" s="7"/>
      <x:c r="I2" s="7"/>
    </x:row>
    <x:row r="4">
      <x:c r="A4" s="14" t="str">
        <x:v>Major reason</x:v>
      </x:c>
      <x:c r="B4" s="21" t="str">
        <x:v>All subgroup</x:v>
      </x:c>
      <x:c r="C4" s="21" t="str">
        <x:v>Ages 18-39</x:v>
      </x:c>
      <x:c r="D4" s="21" t="str">
        <x:v>Ages 40-49</x:v>
      </x:c>
      <x:c r="E4" s="21" t="str">
        <x:v>Population</x:v>
      </x:c>
      <x:c r="F4" s="21" t="str">
        <x:v>Field dates</x:v>
      </x:c>
      <x:c r="G4" s="21" t="str">
        <x:v>Subgroup n</x:v>
      </x:c>
      <x:c r="H4" s="21" t="str">
        <x:v>MOE (pp)</x:v>
      </x:c>
      <x:c r="I4" s="15" t="str">
        <x:v>Source ID</x:v>
      </x:c>
    </x:row>
    <x:row r="5" ht="64" customHeight="1">
      <x:c r="A5" s="83" t="str">
        <x:v>Just do not want to</x:v>
      </x:c>
      <x:c r="B5" s="101" t="n">
        <x:v>0.57</x:v>
      </x:c>
      <x:c r="C5" s="101"/>
      <x:c r="D5" s="101"/>
      <x:c r="E5" s="83" t="str">
        <x:v>Adults ages 18-49 without children who say they are not too or not at all likely to have children</x:v>
      </x:c>
      <x:c r="F5" s="83" t="str">
        <x:v>2024-04-29 to 2024-05-19</x:v>
      </x:c>
      <x:c r="G5" s="83" t="n">
        <x:v>770</x:v>
      </x:c>
      <x:c r="H5" s="83" t="n">
        <x:v>5.3</x:v>
      </x:c>
      <x:c r="I5" s="83" t="n">
        <x:v>28</x:v>
      </x:c>
    </x:row>
    <x:row r="6" ht="64" customHeight="1">
      <x:c r="A6" s="83" t="str">
        <x:v>Want to focus on other things</x:v>
      </x:c>
      <x:c r="B6" s="101" t="n">
        <x:v>0.44</x:v>
      </x:c>
      <x:c r="C6" s="101" t="n">
        <x:v>0.51</x:v>
      </x:c>
      <x:c r="D6" s="101" t="n">
        <x:v>0.27</x:v>
      </x:c>
      <x:c r="E6" s="83" t="str">
        <x:v>Adults ages 18-49 without children who say they are not too or not at all likely to have children</x:v>
      </x:c>
      <x:c r="F6" s="83" t="str">
        <x:v>2024-04-29 to 2024-05-19</x:v>
      </x:c>
      <x:c r="G6" s="83" t="n">
        <x:v>770</x:v>
      </x:c>
      <x:c r="H6" s="83" t="n">
        <x:v>5.3</x:v>
      </x:c>
      <x:c r="I6" s="83" t="n">
        <x:v>28</x:v>
      </x:c>
    </x:row>
    <x:row r="7" ht="64" customHeight="1">
      <x:c r="A7" s="83" t="str">
        <x:v>Concerns about the state of the world</x:v>
      </x:c>
      <x:c r="B7" s="101" t="n">
        <x:v>0.38</x:v>
      </x:c>
      <x:c r="C7" s="101" t="n">
        <x:v>0.43</x:v>
      </x:c>
      <x:c r="D7" s="101" t="n">
        <x:v>0.25</x:v>
      </x:c>
      <x:c r="E7" s="83" t="str">
        <x:v>Adults ages 18-49 without children who say they are not too or not at all likely to have children</x:v>
      </x:c>
      <x:c r="F7" s="83" t="str">
        <x:v>2024-04-29 to 2024-05-19</x:v>
      </x:c>
      <x:c r="G7" s="83" t="n">
        <x:v>770</x:v>
      </x:c>
      <x:c r="H7" s="83" t="n">
        <x:v>5.3</x:v>
      </x:c>
      <x:c r="I7" s="83" t="n">
        <x:v>28</x:v>
      </x:c>
    </x:row>
    <x:row r="8" ht="64" customHeight="1">
      <x:c r="A8" s="83" t="str">
        <x:v>Cannot afford to raise a child</x:v>
      </x:c>
      <x:c r="B8" s="101" t="n">
        <x:v>0.36</x:v>
      </x:c>
      <x:c r="C8" s="101" t="n">
        <x:v>0.41</x:v>
      </x:c>
      <x:c r="D8" s="101" t="n">
        <x:v>0.22</x:v>
      </x:c>
      <x:c r="E8" s="83" t="str">
        <x:v>Adults ages 18-49 without children who say they are not too or not at all likely to have children</x:v>
      </x:c>
      <x:c r="F8" s="83" t="str">
        <x:v>2024-04-29 to 2024-05-19</x:v>
      </x:c>
      <x:c r="G8" s="83" t="n">
        <x:v>770</x:v>
      </x:c>
      <x:c r="H8" s="83" t="n">
        <x:v>5.3</x:v>
      </x:c>
      <x:c r="I8" s="83" t="n">
        <x:v>28</x:v>
      </x:c>
    </x:row>
    <x:row r="11">
      <x:c r="A11" s="14" t="str">
        <x:v>Framework factor</x:v>
      </x:c>
      <x:c r="B11" s="21" t="str">
        <x:v>Question</x:v>
      </x:c>
      <x:c r="C11" s="21" t="str">
        <x:v>Examples</x:v>
      </x:c>
      <x:c r="D11" s="15" t="str">
        <x:v>Measurement limit</x:v>
      </x:c>
    </x:row>
    <x:row r="12" ht="62" customHeight="1">
      <x:c r="A12" s="83" t="str">
        <x:v>Preferences</x:v>
      </x:c>
      <x:c r="B12" s="83" t="str">
        <x:v>Does a person want children?</x:v>
      </x:c>
      <x:c r="C12" s="83" t="str">
        <x:v>Desired family size; personal priorities</x:v>
      </x:c>
      <x:c r="D12" s="83" t="str">
        <x:v>Stated ideals and preferences can change and do not equal births.</x:v>
      </x:c>
    </x:row>
    <x:row r="13" ht="62" customHeight="1">
      <x:c r="A13" s="83" t="str">
        <x:v>Timing</x:v>
      </x:c>
      <x:c r="B13" s="83" t="str">
        <x:v>Is parenthood delayed?</x:v>
      </x:c>
      <x:c r="C13" s="83" t="str">
        <x:v>Education; career timing; later partnership</x:v>
      </x:c>
      <x:c r="D13" s="83" t="str">
        <x:v>A delayed birth can affect a period rate without changing completed family size.</x:v>
      </x:c>
    </x:row>
    <x:row r="14" ht="62" customHeight="1">
      <x:c r="A14" s="83" t="str">
        <x:v>Partnership</x:v>
      </x:c>
      <x:c r="B14" s="83" t="str">
        <x:v>Is there a partner with whom someone wants children?</x:v>
      </x:c>
      <x:c r="C14" s="83" t="str">
        <x:v>Relationship formation; stability; shared plans</x:v>
      </x:c>
      <x:c r="D14" s="83" t="str">
        <x:v>Household surveys do not provide a single causal partner-availability coefficient.</x:v>
      </x:c>
    </x:row>
    <x:row r="15" ht="62" customHeight="1">
      <x:c r="A15" s="83" t="str">
        <x:v>Direct cost</x:v>
      </x:c>
      <x:c r="B15" s="83" t="str">
        <x:v>Can the household pay child-related expenses?</x:v>
      </x:c>
      <x:c r="C15" s="83" t="str">
        <x:v>Child care; health care; housing; basic needs</x:v>
      </x:c>
      <x:c r="D15" s="83" t="str">
        <x:v>Cost exposure differs by location, family support and service use.</x:v>
      </x:c>
    </x:row>
    <x:row r="16" ht="62" customHeight="1">
      <x:c r="A16" s="83" t="str">
        <x:v>Opportunity cost</x:v>
      </x:c>
      <x:c r="B16" s="83" t="str">
        <x:v>What earnings or career progression may be forgone?</x:v>
      </x:c>
      <x:c r="C16" s="83" t="str">
        <x:v>Leave; reduced hours; unpaid care</x:v>
      </x:c>
      <x:c r="D16" s="83" t="str">
        <x:v>Impacts depend on wages, leave rules, job flexibility and caregiving division.</x:v>
      </x:c>
    </x:row>
    <x:row r="17" ht="62" customHeight="1">
      <x:c r="A17" s="83" t="str">
        <x:v>Service availability</x:v>
      </x:c>
      <x:c r="B17" s="83" t="str">
        <x:v>Do needed services and homes exist?</x:v>
      </x:c>
      <x:c r="C17" s="83" t="str">
        <x:v>Child care slots; family housing; health care access</x:v>
      </x:c>
      <x:c r="D17" s="83" t="str">
        <x:v>A subsidy cannot guarantee added capacity or prevent price pass-through.</x:v>
      </x:c>
    </x:row>
    <x:row r="18" ht="62" customHeight="1">
      <x:c r="A18" s="83" t="str">
        <x:v>Health and uncertainty</x:v>
      </x:c>
      <x:c r="B18" s="83" t="str">
        <x:v>Do health constraints or broader risks alter plans?</x:v>
      </x:c>
      <x:c r="C18" s="83" t="str">
        <x:v>Infertility; job security; economic and world conditions</x:v>
      </x:c>
      <x:c r="D18" s="83" t="str">
        <x:v>Overlapping risks cannot be assigned fixed national weights from one survey.</x:v>
      </x:c>
    </x:row>
    <x:row r="21" ht="44" customHeight="1">
      <x:c r="A21" s="103" t="str">
        <x:v>Method warning: No credible dataset allows the national fertility decline to be cleanly divided into X% financial pressure and Y% changing preferences.</x:v>
      </x:c>
      <x:c r="B21" s="103"/>
      <x:c r="C21" s="103"/>
      <x:c r="D21" s="103"/>
      <x:c r="E21" s="103"/>
      <x:c r="F21" s="103"/>
      <x:c r="G21" s="103"/>
      <x:c r="H21" s="103"/>
      <x:c r="I21" s="103"/>
    </x:row>
  </x:sheetData>
  <x:mergeCells>
    <x:mergeCell ref="A1:I1"/>
    <x:mergeCell ref="A2:I2"/>
    <x:mergeCell ref="A21:I21"/>
  </x:mergeCells>
  <x:pageMargins left="0.7" right="0.7" top="0.75" bottom="0.75" header="0.3" footer="0.3"/>
</x:worksheet>
</file>

<file path=xl/worksheets/sheet20.xml><?xml version="1.0" encoding="utf-8"?>
<x:worksheet xmlns:x="http://schemas.openxmlformats.org/spreadsheetml/2006/main">
  <x:sheetViews>
    <x:sheetView showGridLines="0" workbookViewId="0"/>
  </x:sheetViews>
  <x:sheetFormatPr defaultRowHeight="15"/>
  <x:cols>
    <x:col min="1" max="1" width="29" hidden="0" customWidth="1"/>
    <x:col min="2" max="2" width="22" hidden="0" customWidth="1"/>
    <x:col min="3" max="3" width="22" hidden="0" customWidth="1"/>
    <x:col min="4" max="4" width="22" hidden="0" customWidth="1"/>
    <x:col min="5" max="5" width="22" hidden="0" customWidth="1"/>
    <x:col min="6" max="6" width="22" hidden="0" customWidth="1"/>
    <x:col min="7" max="7" width="53" hidden="0" customWidth="1"/>
    <x:col min="8" max="8" width="34" hidden="0" customWidth="1"/>
    <x:col min="9" max="9" width="16" hidden="0" customWidth="1"/>
  </x:cols>
  <x:sheetData>
    <x:row r="1" ht="34" customHeight="1">
      <x:c r="A1" s="3" t="str">
        <x:v>Policy evidence scorecard</x:v>
      </x:c>
      <x:c r="B1" s="3"/>
      <x:c r="C1" s="3"/>
      <x:c r="D1" s="3"/>
      <x:c r="E1" s="3"/>
      <x:c r="F1" s="3"/>
      <x:c r="G1" s="3"/>
      <x:c r="H1" s="3"/>
      <x:c r="I1" s="3"/>
    </x:row>
    <x:row r="2" ht="30" customHeight="1">
      <x:c r="A2" s="7" t="str">
        <x:v>Qualitative labels summarize direction, recurrence and causal quality by endpoint. They are not numeric scores, political rankings or ROI estimates.</x:v>
      </x:c>
      <x:c r="B2" s="7"/>
      <x:c r="C2" s="7"/>
      <x:c r="D2" s="7"/>
      <x:c r="E2" s="7"/>
      <x:c r="F2" s="7"/>
      <x:c r="G2" s="7"/>
      <x:c r="H2" s="7"/>
      <x:c r="I2" s="7"/>
    </x:row>
    <x:row r="4">
      <x:c r="A4" s="14" t="str">
        <x:v>Policy</x:v>
      </x:c>
      <x:c r="B4" s="21" t="str">
        <x:v>Cash flow</x:v>
      </x:c>
      <x:c r="C4" s="21" t="str">
        <x:v>Child poverty</x:v>
      </x:c>
      <x:c r="D4" s="21" t="str">
        <x:v>Parental employment</x:v>
      </x:c>
      <x:c r="E4" s="21" t="str">
        <x:v>Birth timing</x:v>
      </x:c>
      <x:c r="F4" s="21" t="str">
        <x:v>Completed fertility</x:v>
      </x:c>
      <x:c r="G4" s="21" t="str">
        <x:v>Supply requirement</x:v>
      </x:c>
      <x:c r="H4" s="21" t="str">
        <x:v>Overall confidence</x:v>
      </x:c>
      <x:c r="I4" s="15" t="str">
        <x:v>Source IDs</x:v>
      </x:c>
    </x:row>
    <x:row r="5" ht="66" customHeight="1">
      <x:c r="A5" s="83" t="str">
        <x:v>One-time baby bonus</x:v>
      </x:c>
      <x:c r="B5" s="83" t="str">
        <x:v>Strong evidence</x:v>
      </x:c>
      <x:c r="C5" s="83" t="str">
        <x:v>Limited evidence</x:v>
      </x:c>
      <x:c r="D5" s="83" t="str">
        <x:v>Mixed evidence</x:v>
      </x:c>
      <x:c r="E5" s="83" t="str">
        <x:v>Moderate evidence</x:v>
      </x:c>
      <x:c r="F5" s="83" t="str">
        <x:v>Limited evidence</x:v>
      </x:c>
      <x:c r="G5" s="83" t="str">
        <x:v>Low for payment delivery; no service capacity created</x:v>
      </x:c>
      <x:c r="H5" s="83" t="str">
        <x:v>Moderate</x:v>
      </x:c>
      <x:c r="I5" s="83" t="str">
        <x:v>20;30</x:v>
      </x:c>
    </x:row>
    <x:row r="6" ht="66" customHeight="1">
      <x:c r="A6" s="83" t="str">
        <x:v>Recurring child allowance or credit</x:v>
      </x:c>
      <x:c r="B6" s="83" t="str">
        <x:v>Strong evidence</x:v>
      </x:c>
      <x:c r="C6" s="83" t="str">
        <x:v>Strong evidence</x:v>
      </x:c>
      <x:c r="D6" s="83" t="str">
        <x:v>Mixed evidence</x:v>
      </x:c>
      <x:c r="E6" s="83" t="str">
        <x:v>Moderate evidence</x:v>
      </x:c>
      <x:c r="F6" s="83" t="str">
        <x:v>Limited evidence</x:v>
      </x:c>
      <x:c r="G6" s="83" t="str">
        <x:v>Low for cash; delivery and tax-filing systems matter</x:v>
      </x:c>
      <x:c r="H6" s="83" t="str">
        <x:v>Moderate to strong by endpoint</x:v>
      </x:c>
      <x:c r="I6" s="83" t="str">
        <x:v>16;21;30</x:v>
      </x:c>
    </x:row>
    <x:row r="7" ht="66" customHeight="1">
      <x:c r="A7" s="83" t="str">
        <x:v>Paid parental leave</x:v>
      </x:c>
      <x:c r="B7" s="83" t="str">
        <x:v>Moderate evidence</x:v>
      </x:c>
      <x:c r="C7" s="83" t="str">
        <x:v>Limited evidence</x:v>
      </x:c>
      <x:c r="D7" s="83" t="str">
        <x:v>Moderate evidence</x:v>
      </x:c>
      <x:c r="E7" s="83" t="str">
        <x:v>Moderate evidence</x:v>
      </x:c>
      <x:c r="F7" s="83" t="str">
        <x:v>Limited evidence</x:v>
      </x:c>
      <x:c r="G7" s="83" t="str">
        <x:v>Employer, insurance and job-protection administration</x:v>
      </x:c>
      <x:c r="H7" s="83" t="str">
        <x:v>Moderate</x:v>
      </x:c>
      <x:c r="I7" s="83" t="str">
        <x:v>22;26;30</x:v>
      </x:c>
    </x:row>
    <x:row r="8" ht="66" customHeight="1">
      <x:c r="A8" s="83" t="str">
        <x:v>Child care subsidy or ECEC</x:v>
      </x:c>
      <x:c r="B8" s="83" t="str">
        <x:v>Moderate evidence</x:v>
      </x:c>
      <x:c r="C8" s="83" t="str">
        <x:v>Moderate evidence</x:v>
      </x:c>
      <x:c r="D8" s="83" t="str">
        <x:v>Strong evidence</x:v>
      </x:c>
      <x:c r="E8" s="83" t="str">
        <x:v>Mixed evidence</x:v>
      </x:c>
      <x:c r="F8" s="83" t="str">
        <x:v>Mixed evidence</x:v>
      </x:c>
      <x:c r="G8" s="83" t="str">
        <x:v>High: providers, workers, quality and available places</x:v>
      </x:c>
      <x:c r="H8" s="83" t="str">
        <x:v>Moderate to strong by endpoint</x:v>
      </x:c>
      <x:c r="I8" s="83" t="str">
        <x:v>24;30</x:v>
      </x:c>
    </x:row>
    <x:row r="9" ht="66" customHeight="1">
      <x:c r="A9" s="83" t="str">
        <x:v>Housing assistance</x:v>
      </x:c>
      <x:c r="B9" s="83" t="str">
        <x:v>Moderate evidence</x:v>
      </x:c>
      <x:c r="C9" s="83" t="str">
        <x:v>Moderate evidence</x:v>
      </x:c>
      <x:c r="D9" s="83" t="str">
        <x:v>Not established</x:v>
      </x:c>
      <x:c r="E9" s="83" t="str">
        <x:v>Mixed evidence</x:v>
      </x:c>
      <x:c r="F9" s="83" t="str">
        <x:v>Limited evidence</x:v>
      </x:c>
      <x:c r="G9" s="83" t="str">
        <x:v>High where housing supply is constrained</x:v>
      </x:c>
      <x:c r="H9" s="83" t="str">
        <x:v>Limited for fertility</x:v>
      </x:c>
      <x:c r="I9" s="83" t="str">
        <x:v>25;30</x:v>
      </x:c>
    </x:row>
    <x:row r="10" ht="66" customHeight="1">
      <x:c r="A10" s="83" t="str">
        <x:v>Combined family-policy package</x:v>
      </x:c>
      <x:c r="B10" s="83" t="str">
        <x:v>Strong evidence</x:v>
      </x:c>
      <x:c r="C10" s="83" t="str">
        <x:v>Strong evidence</x:v>
      </x:c>
      <x:c r="D10" s="83" t="str">
        <x:v>Moderate evidence</x:v>
      </x:c>
      <x:c r="E10" s="83" t="str">
        <x:v>Mixed evidence</x:v>
      </x:c>
      <x:c r="F10" s="83" t="str">
        <x:v>Mixed evidence</x:v>
      </x:c>
      <x:c r="G10" s="83" t="str">
        <x:v>High and cross-agency</x:v>
      </x:c>
      <x:c r="H10" s="83" t="str">
        <x:v>Mixed because components and contexts differ</x:v>
      </x:c>
      <x:c r="I10" s="83" t="str">
        <x:v>30</x:v>
      </x:c>
    </x:row>
  </x:sheetData>
  <x:mergeCells>
    <x:mergeCell ref="A1:I1"/>
    <x:mergeCell ref="A2:I2"/>
  </x:mergeCells>
  <x:pageMargins left="0.7" right="0.7" top="0.75" bottom="0.75" header="0.3" footer="0.3"/>
</x:worksheet>
</file>

<file path=xl/worksheets/sheet21.xml><?xml version="1.0" encoding="utf-8"?>
<x:worksheet xmlns:x="http://schemas.openxmlformats.org/spreadsheetml/2006/main">
  <x:sheetViews>
    <x:sheetView showGridLines="0" workbookViewId="0"/>
  </x:sheetViews>
  <x:sheetFormatPr defaultRowHeight="15"/>
  <x:cols>
    <x:col min="1" max="1" width="34" hidden="0" customWidth="1"/>
    <x:col min="2" max="2" width="57" hidden="0" customWidth="1"/>
    <x:col min="3" max="3" width="57" hidden="0" customWidth="1"/>
    <x:col min="4" max="4" width="57" hidden="0" customWidth="1"/>
    <x:col min="5" max="5" width="57" hidden="0" customWidth="1"/>
    <x:col min="6" max="6" width="57" hidden="0" customWidth="1"/>
    <x:col min="7" max="7" width="15" hidden="0" customWidth="1"/>
  </x:cols>
  <x:sheetData>
    <x:row r="1" ht="34" customHeight="1">
      <x:c r="A1" s="3" t="str">
        <x:v>International family-policy cases</x:v>
      </x:c>
      <x:c r="B1" s="3"/>
      <x:c r="C1" s="3"/>
      <x:c r="D1" s="3"/>
      <x:c r="E1" s="3"/>
      <x:c r="F1" s="3"/>
      <x:c r="G1" s="3"/>
    </x:row>
    <x:row r="2" ht="30" customHeight="1">
      <x:c r="A2" s="7" t="str">
        <x:v>Cases were selected for a distinct research lesson. No before-and-after fertility rate is treated as causal evidence by itself.</x:v>
      </x:c>
      <x:c r="B2" s="7"/>
      <x:c r="C2" s="7"/>
      <x:c r="D2" s="7"/>
      <x:c r="E2" s="7"/>
      <x:c r="F2" s="7"/>
      <x:c r="G2" s="7"/>
    </x:row>
    <x:row r="4">
      <x:c r="A4" s="14" t="str">
        <x:v>Country or program</x:v>
      </x:c>
      <x:c r="B4" s="21" t="str">
        <x:v>Intervention</x:v>
      </x:c>
      <x:c r="C4" s="21" t="str">
        <x:v>Intended objective</x:v>
      </x:c>
      <x:c r="D4" s="21" t="str">
        <x:v>Observed evidence</x:v>
      </x:c>
      <x:c r="E4" s="21" t="str">
        <x:v>Main limitation</x:v>
      </x:c>
      <x:c r="F4" s="21" t="str">
        <x:v>U.S. lesson</x:v>
      </x:c>
      <x:c r="G4" s="15" t="str">
        <x:v>Source IDs</x:v>
      </x:c>
    </x:row>
    <x:row r="5" ht="66" customHeight="1">
      <x:c r="A5" s="83" t="str">
        <x:v>Singapore, 2026 package</x:v>
      </x:c>
      <x:c r="B5" s="83" t="str">
        <x:v>Cash, child credits, matched savings, education support, leave, child care and housing measures</x:v>
      </x:c>
      <x:c r="C5" s="83" t="str">
        <x:v>Reduce family-formation barriers and support children over time</x:v>
      </x:c>
      <x:c r="D5" s="83" t="str">
        <x:v>Policy announced in August 2026; demographic effect is not yet observable</x:v>
      </x:c>
      <x:c r="E5" s="83" t="str">
        <x:v>Future outcomes cannot be attributed in advance</x:v>
      </x:c>
      <x:c r="F5" s="83" t="str">
        <x:v>Timing, eligibility, services and housing matter as much as the headline amount</x:v>
      </x:c>
      <x:c r="G5" s="83" t="str">
        <x:v>1;2;3</x:v>
      </x:c>
    </x:row>
    <x:row r="6" ht="66" customHeight="1">
      <x:c r="A6" s="83" t="str">
        <x:v>Quebec newborn allowance</x:v>
      </x:c>
      <x:c r="B6" s="83" t="str">
        <x:v>Cash incentive with amounts varying by birth order</x:v>
      </x:c>
      <x:c r="C6" s="83" t="str">
        <x:v>Increase births</x:v>
      </x:c>
      <x:c r="D6" s="83" t="str">
        <x:v>Quasi-experimental research found higher fertility in that historical setting, especially at higher birth orders</x:v>
      </x:c>
      <x:c r="E6" s="83" t="str">
        <x:v>Era, tax system, benefit design and family context differ</x:v>
      </x:c>
      <x:c r="F6" s="83" t="str">
        <x:v>Cash can affect specific margins without providing a universal national effect</x:v>
      </x:c>
      <x:c r="G6" s="83" t="str">
        <x:v>20</x:v>
      </x:c>
    </x:row>
    <x:row r="7" ht="66" customHeight="1">
      <x:c r="A7" s="83" t="str">
        <x:v>Spain universal child benefit</x:v>
      </x:c>
      <x:c r="B7" s="83" t="str">
        <x:v>Temporary universal payment introduced in 2007 and withdrawn in 2010</x:v>
      </x:c>
      <x:c r="C7" s="83" t="str">
        <x:v>Support families</x:v>
      </x:c>
      <x:c r="D7" s="83" t="str">
        <x:v>Study found changes in conceptions, abortions and early maternal labor supply</x:v>
      </x:c>
      <x:c r="E7" s="83" t="str">
        <x:v>Short-lived policy episode and context-specific channels</x:v>
      </x:c>
      <x:c r="F7" s="83" t="str">
        <x:v>Fertility timing and labor effects should be reported separately</x:v>
      </x:c>
      <x:c r="G7" s="83" t="str">
        <x:v>21</x:v>
      </x:c>
    </x:row>
    <x:row r="8" ht="66" customHeight="1">
      <x:c r="A8" s="83" t="str">
        <x:v>Austria parental leave</x:v>
      </x:c>
      <x:c r="B8" s="83" t="str">
        <x:v>Changes in paid-leave duration around eligibility cutoffs</x:v>
      </x:c>
      <x:c r="C8" s="83" t="str">
        <x:v>Support work-family transitions</x:v>
      </x:c>
      <x:c r="D8" s="83" t="str">
        <x:v>Longer leave increased second births and delayed return to work in the studied setting</x:v>
      </x:c>
      <x:c r="E8" s="83" t="str">
        <x:v>Birth order, job protection and Austrian institutions matter</x:v>
      </x:c>
      <x:c r="F8" s="83" t="str">
        <x:v>Leave can affect spacing and employment differently</x:v>
      </x:c>
      <x:c r="G8" s="83" t="str">
        <x:v>22</x:v>
      </x:c>
    </x:row>
    <x:row r="9" ht="66" customHeight="1">
      <x:c r="A9" s="83" t="str">
        <x:v>Poland Family 500+</x:v>
      </x:c>
      <x:c r="B9" s="83" t="str">
        <x:v>Recurring child benefit</x:v>
      </x:c>
      <x:c r="C9" s="83" t="str">
        <x:v>Reduce child poverty and support families</x:v>
      </x:c>
      <x:c r="D9" s="83" t="str">
        <x:v>OECD synthesis reports lower poverty but no sustained fertility increase</x:v>
      </x:c>
      <x:c r="E9" s="83" t="str">
        <x:v>Concurrent economic and demographic trends complicate attribution</x:v>
      </x:c>
      <x:c r="F9" s="83" t="str">
        <x:v>Success on poverty does not require success on fertility</x:v>
      </x:c>
      <x:c r="G9" s="83" t="str">
        <x:v>30</x:v>
      </x:c>
    </x:row>
    <x:row r="10" ht="66" customHeight="1">
      <x:c r="A10" s="83" t="str">
        <x:v>South Korea family support</x:v>
      </x:c>
      <x:c r="B10" s="83" t="str">
        <x:v>Expanded ECEC and other family supports</x:v>
      </x:c>
      <x:c r="C10" s="83" t="str">
        <x:v>Reduce work-family conflict and support births</x:v>
      </x:c>
      <x:c r="D10" s="83" t="str">
        <x:v>Extensive support expansion did not reverse the country's fertility decline</x:v>
      </x:c>
      <x:c r="E10" s="83" t="str">
        <x:v>Housing, work culture, partnership and education pressures also matter</x:v>
      </x:c>
      <x:c r="F10" s="83" t="str">
        <x:v>Generous benefits do not guarantee replacement fertility</x:v>
      </x:c>
      <x:c r="G10" s="83" t="str">
        <x:v>30</x:v>
      </x:c>
    </x:row>
    <x:row r="11" ht="66" customHeight="1">
      <x:c r="A11" s="83" t="str">
        <x:v>Hungary multi-policy package</x:v>
      </x:c>
      <x:c r="B11" s="83" t="str">
        <x:v>Cash, tax, housing and early-childhood measures</x:v>
      </x:c>
      <x:c r="C11" s="83" t="str">
        <x:v>Support families and raise fertility</x:v>
      </x:c>
      <x:c r="D11" s="83" t="str">
        <x:v>OECD describes a partial rebound alongside extensive support, not a return to replacement fertility</x:v>
      </x:c>
      <x:c r="E11" s="83" t="str">
        <x:v>Policy components, economic changes and access by employment status overlap</x:v>
      </x:c>
      <x:c r="F11" s="83" t="str">
        <x:v>A policy system may matter more than one benefit, but transfer remains uncertain</x:v>
      </x:c>
      <x:c r="G11" s="83" t="str">
        <x:v>30</x:v>
      </x:c>
    </x:row>
  </x:sheetData>
  <x:mergeCells>
    <x:mergeCell ref="A1:G1"/>
    <x:mergeCell ref="A2:G2"/>
  </x:mergeCells>
  <x:pageMargins left="0.7" right="0.7" top="0.75" bottom="0.75" header="0.3" footer="0.3"/>
</x:worksheet>
</file>

<file path=xl/worksheets/sheet22.xml><?xml version="1.0" encoding="utf-8"?>
<x:worksheet xmlns:x="http://schemas.openxmlformats.org/spreadsheetml/2006/main">
  <x:sheetViews>
    <x:sheetView showGridLines="0" workbookViewId="0"/>
  </x:sheetViews>
  <x:sheetFormatPr defaultRowHeight="15"/>
  <x:cols>
    <x:col min="1" max="1" width="18" hidden="0" customWidth="1"/>
    <x:col min="2" max="2" width="20" hidden="0" customWidth="1"/>
    <x:col min="3" max="3" width="20" hidden="0" customWidth="1"/>
    <x:col min="4" max="4" width="20" hidden="0" customWidth="1"/>
    <x:col min="5" max="5" width="20" hidden="0" customWidth="1"/>
    <x:col min="6" max="6" width="27" hidden="0" customWidth="1"/>
    <x:col min="7" max="7" width="14" hidden="0" customWidth="1"/>
  </x:cols>
  <x:sheetData>
    <x:row r="1" ht="34" customHeight="1">
      <x:c r="A1" s="3" t="str">
        <x:v>Social Security fertility sensitivity</x:v>
      </x:c>
      <x:c r="B1" s="3"/>
      <x:c r="C1" s="3"/>
      <x:c r="D1" s="3"/>
      <x:c r="E1" s="3"/>
      <x:c r="F1" s="3"/>
      <x:c r="G1" s="3"/>
    </x:row>
    <x:row r="2" ht="30" customHeight="1">
      <x:c r="A2" s="7" t="str">
        <x:v>Official 2026 Trustees values copied exactly. Balances are percentages of taxable payroll, not FinanceFirst calculations or dollar estimates.</x:v>
      </x:c>
      <x:c r="B2" s="7"/>
      <x:c r="C2" s="7"/>
      <x:c r="D2" s="7"/>
      <x:c r="E2" s="7"/>
      <x:c r="F2" s="7"/>
      <x:c r="G2" s="7"/>
    </x:row>
    <x:row r="4">
      <x:c r="A4" s="14" t="str">
        <x:v>Ultimate TFR</x:v>
      </x:c>
      <x:c r="B4" s="21" t="str">
        <x:v>25-year balance</x:v>
      </x:c>
      <x:c r="C4" s="21" t="str">
        <x:v>50-year balance</x:v>
      </x:c>
      <x:c r="D4" s="21" t="str">
        <x:v>75-year balance</x:v>
      </x:c>
      <x:c r="E4" s="21" t="str">
        <x:v>2100 annual balance</x:v>
      </x:c>
      <x:c r="F4" s="21" t="str">
        <x:v>Combined depletion year</x:v>
      </x:c>
      <x:c r="G4" s="15" t="str">
        <x:v>Source ID</x:v>
      </x:c>
    </x:row>
    <x:row r="5" ht="66" customHeight="1">
      <x:c r="A5" s="83" t="n">
        <x:v>1.4</x:v>
      </x:c>
      <x:c r="B5" s="86" t="n">
        <x:v>-0.026699999999999998</x:v>
      </x:c>
      <x:c r="C5" s="86" t="n">
        <x:v>-0.04</x:v>
      </x:c>
      <x:c r="D5" s="86" t="n">
        <x:v>-0.052300000000000006</x:v>
      </x:c>
      <x:c r="E5" s="86" t="n">
        <x:v>-0.1018</x:v>
      </x:c>
      <x:c r="F5" s="83" t="n">
        <x:v>2034</x:v>
      </x:c>
      <x:c r="G5" s="83" t="n">
        <x:v>31</x:v>
      </x:c>
    </x:row>
    <x:row r="6" ht="66" customHeight="1">
      <x:c r="A6" s="83" t="n">
        <x:v>1.75</x:v>
      </x:c>
      <x:c r="B6" s="86" t="n">
        <x:v>-0.0269</x:v>
      </x:c>
      <x:c r="C6" s="86" t="n">
        <x:v>-0.037000000000000005</x:v>
      </x:c>
      <x:c r="D6" s="86" t="n">
        <x:v>-0.044199999999999996</x:v>
      </x:c>
      <x:c r="E6" s="86" t="n">
        <x:v>-0.06570000000000001</x:v>
      </x:c>
      <x:c r="F6" s="83" t="n">
        <x:v>2034</x:v>
      </x:c>
      <x:c r="G6" s="83" t="n">
        <x:v>31</x:v>
      </x:c>
    </x:row>
    <x:row r="7" ht="66" customHeight="1">
      <x:c r="A7" s="83" t="n">
        <x:v>2.1</x:v>
      </x:c>
      <x:c r="B7" s="86" t="n">
        <x:v>-0.0271</x:v>
      </x:c>
      <x:c r="C7" s="86" t="n">
        <x:v>-0.0342</x:v>
      </x:c>
      <x:c r="D7" s="86" t="n">
        <x:v>-0.036699999999999997</x:v>
      </x:c>
      <x:c r="E7" s="86" t="n">
        <x:v>-0.038900000000000004</x:v>
      </x:c>
      <x:c r="F7" s="83" t="n">
        <x:v>2034</x:v>
      </x:c>
      <x:c r="G7" s="83" t="n">
        <x:v>31</x:v>
      </x:c>
    </x:row>
  </x:sheetData>
  <x:mergeCells>
    <x:mergeCell ref="A1:G1"/>
    <x:mergeCell ref="A2:G2"/>
  </x:mergeCells>
  <x:pageMargins left="0.7" right="0.7" top="0.75" bottom="0.75" header="0.3" footer="0.3"/>
</x:worksheet>
</file>

<file path=xl/worksheets/sheet23.xml><?xml version="1.0" encoding="utf-8"?>
<x:worksheet xmlns:x="http://schemas.openxmlformats.org/spreadsheetml/2006/main">
  <x:sheetViews>
    <x:sheetView showGridLines="0" workbookViewId="0"/>
  </x:sheetViews>
  <x:sheetFormatPr defaultRowHeight="15"/>
  <x:cols>
    <x:col min="1" max="1" width="34" hidden="0" customWidth="1"/>
    <x:col min="2" max="2" width="20" hidden="0" customWidth="1"/>
    <x:col min="3" max="3" width="20" hidden="0" customWidth="1"/>
    <x:col min="4" max="4" width="20" hidden="0" customWidth="1"/>
    <x:col min="5" max="5" width="20" hidden="0" customWidth="1"/>
    <x:col min="6" max="6" width="27" hidden="0" customWidth="1"/>
    <x:col min="7" max="7" width="14" hidden="0" customWidth="1"/>
  </x:cols>
  <x:sheetData>
    <x:row r="1" ht="34" customHeight="1">
      <x:c r="A1" s="3" t="str">
        <x:v>Social Security net-immigration sensitivity</x:v>
      </x:c>
      <x:c r="B1" s="3"/>
      <x:c r="C1" s="3"/>
      <x:c r="D1" s="3"/>
      <x:c r="E1" s="3"/>
      <x:c r="F1" s="3"/>
      <x:c r="G1" s="3"/>
    </x:row>
    <x:row r="2" ht="30" customHeight="1">
      <x:c r="A2" s="7" t="str">
        <x:v>Official 2026 Trustees values copied exactly. Average annual net immigration refers to 2036-2100.</x:v>
      </x:c>
      <x:c r="B2" s="7"/>
      <x:c r="C2" s="7"/>
      <x:c r="D2" s="7"/>
      <x:c r="E2" s="7"/>
      <x:c r="F2" s="7"/>
      <x:c r="G2" s="7"/>
    </x:row>
    <x:row r="4">
      <x:c r="A4" s="14" t="str">
        <x:v>Average annual net immigration</x:v>
      </x:c>
      <x:c r="B4" s="21" t="str">
        <x:v>25-year balance</x:v>
      </x:c>
      <x:c r="C4" s="21" t="str">
        <x:v>50-year balance</x:v>
      </x:c>
      <x:c r="D4" s="21" t="str">
        <x:v>75-year balance</x:v>
      </x:c>
      <x:c r="E4" s="21" t="str">
        <x:v>2100 annual balance</x:v>
      </x:c>
      <x:c r="F4" s="21" t="str">
        <x:v>Combined depletion year</x:v>
      </x:c>
      <x:c r="G4" s="15" t="str">
        <x:v>Source ID</x:v>
      </x:c>
    </x:row>
    <x:row r="5" ht="66" customHeight="1">
      <x:c r="A5" s="85" t="n">
        <x:v>750000</x:v>
      </x:c>
      <x:c r="B5" s="86" t="n">
        <x:v>-0.028999999999999998</x:v>
      </x:c>
      <x:c r="C5" s="86" t="n">
        <x:v>-0.0404</x:v>
      </x:c>
      <x:c r="D5" s="86" t="n">
        <x:v>-0.048600000000000004</x:v>
      </x:c>
      <x:c r="E5" s="86" t="n">
        <x:v>-0.0762</x:v>
      </x:c>
      <x:c r="F5" s="83" t="n">
        <x:v>2034</x:v>
      </x:c>
      <x:c r="G5" s="83" t="n">
        <x:v>31</x:v>
      </x:c>
    </x:row>
    <x:row r="6" ht="66" customHeight="1">
      <x:c r="A6" s="85" t="n">
        <x:v>1176000</x:v>
      </x:c>
      <x:c r="B6" s="86" t="n">
        <x:v>-0.0269</x:v>
      </x:c>
      <x:c r="C6" s="86" t="n">
        <x:v>-0.037000000000000005</x:v>
      </x:c>
      <x:c r="D6" s="86" t="n">
        <x:v>-0.044199999999999996</x:v>
      </x:c>
      <x:c r="E6" s="86" t="n">
        <x:v>-0.06570000000000001</x:v>
      </x:c>
      <x:c r="F6" s="83" t="n">
        <x:v>2034</x:v>
      </x:c>
      <x:c r="G6" s="83" t="n">
        <x:v>31</x:v>
      </x:c>
    </x:row>
    <x:row r="7" ht="66" customHeight="1">
      <x:c r="A7" s="85" t="n">
        <x:v>1621000</x:v>
      </x:c>
      <x:c r="B7" s="86" t="n">
        <x:v>-0.0246</x:v>
      </x:c>
      <x:c r="C7" s="86" t="n">
        <x:v>-0.0337</x:v>
      </x:c>
      <x:c r="D7" s="86" t="n">
        <x:v>-0.04</x:v>
      </x:c>
      <x:c r="E7" s="86" t="n">
        <x:v>-0.057</x:v>
      </x:c>
      <x:c r="F7" s="83" t="n">
        <x:v>2034</x:v>
      </x:c>
      <x:c r="G7" s="83" t="n">
        <x:v>31</x:v>
      </x:c>
    </x:row>
  </x:sheetData>
  <x:mergeCells>
    <x:mergeCell ref="A1:G1"/>
    <x:mergeCell ref="A2:G2"/>
  </x:mergeCells>
  <x:pageMargins left="0.7" right="0.7" top="0.75" bottom="0.75" header="0.3" footer="0.3"/>
</x:worksheet>
</file>

<file path=xl/worksheets/sheet24.xml><?xml version="1.0" encoding="utf-8"?>
<x:worksheet xmlns:x="http://schemas.openxmlformats.org/spreadsheetml/2006/main">
  <x:sheetViews>
    <x:sheetView showGridLines="0" workbookViewId="0"/>
  </x:sheetViews>
  <x:sheetFormatPr defaultRowHeight="15"/>
  <x:cols>
    <x:col min="1" max="1" width="35" hidden="0" customWidth="1"/>
    <x:col min="2" max="2" width="28" hidden="0" customWidth="1"/>
    <x:col min="3" max="3" width="28" hidden="0" customWidth="1"/>
    <x:col min="4" max="4" width="24" hidden="0" customWidth="1"/>
    <x:col min="5" max="5" width="72" hidden="0" customWidth="1"/>
    <x:col min="6" max="6" width="14" hidden="0" customWidth="1"/>
  </x:cols>
  <x:sheetData>
    <x:row r="1" ht="34" customHeight="1">
      <x:c r="A1" s="3" t="str">
        <x:v>CBO demographic and fiscal milestones</x:v>
      </x:c>
      <x:c r="B1" s="3"/>
      <x:c r="C1" s="3"/>
      <x:c r="D1" s="3"/>
      <x:c r="E1" s="3"/>
      <x:c r="F1" s="3"/>
    </x:row>
    <x:row r="2" ht="30" customHeight="1">
      <x:c r="A2" s="7" t="str">
        <x:v>Population growth, GDP growth and GDP per capita are different concepts. These entries are official projections, not inevitabilities.</x:v>
      </x:c>
      <x:c r="B2" s="7"/>
      <x:c r="C2" s="7"/>
      <x:c r="D2" s="7"/>
      <x:c r="E2" s="7"/>
      <x:c r="F2" s="7"/>
    </x:row>
    <x:row r="4">
      <x:c r="A4" s="14" t="str">
        <x:v>Measure</x:v>
      </x:c>
      <x:c r="B4" s="21" t="str">
        <x:v>Year or period</x:v>
      </x:c>
      <x:c r="C4" s="21" t="str">
        <x:v>Value</x:v>
      </x:c>
      <x:c r="D4" s="21" t="str">
        <x:v>Claim class</x:v>
      </x:c>
      <x:c r="E4" s="21" t="str">
        <x:v>Interpretation</x:v>
      </x:c>
      <x:c r="F4" s="15" t="str">
        <x:v>Source ID</x:v>
      </x:c>
    </x:row>
    <x:row r="5" ht="66" customHeight="1">
      <x:c r="A5" s="83" t="str">
        <x:v>U.S. population</x:v>
      </x:c>
      <x:c r="B5" s="83" t="str">
        <x:v>2026 to 2056</x:v>
      </x:c>
      <x:c r="C5" s="83" t="str">
        <x:v>349 million to 364 million</x:v>
      </x:c>
      <x:c r="D5" s="83" t="str">
        <x:v>Projection</x:v>
      </x:c>
      <x:c r="E5" s="83" t="str">
        <x:v>Population growth slows and reaches zero in 2056 under current-law assumptions.</x:v>
      </x:c>
      <x:c r="F5" s="83" t="n">
        <x:v>12</x:v>
      </x:c>
    </x:row>
    <x:row r="6" ht="66" customHeight="1">
      <x:c r="A6" s="83" t="str">
        <x:v>Deaths versus births</x:v>
      </x:c>
      <x:c r="B6" s="83" t="str">
        <x:v>2030</x:v>
      </x:c>
      <x:c r="C6" s="83" t="str">
        <x:v>Deaths begin to exceed births</x:v>
      </x:c>
      <x:c r="D6" s="83" t="str">
        <x:v>Projection</x:v>
      </x:c>
      <x:c r="E6" s="83" t="str">
        <x:v>Net immigration accounts for all population growth after this point in CBO's outlook.</x:v>
      </x:c>
      <x:c r="F6" s="83" t="n">
        <x:v>12</x:v>
      </x:c>
    </x:row>
    <x:row r="7" ht="66" customHeight="1">
      <x:c r="A7" s="83" t="str">
        <x:v>No-immigration counterfactual</x:v>
      </x:c>
      <x:c r="B7" s="83" t="str">
        <x:v>2030</x:v>
      </x:c>
      <x:c r="C7" s="83" t="str">
        <x:v>Population begins shrinking</x:v>
      </x:c>
      <x:c r="D7" s="83" t="str">
        <x:v>Projection</x:v>
      </x:c>
      <x:c r="E7" s="83" t="str">
        <x:v>This isolates the arithmetic role of migration in the projection, not a policy forecast.</x:v>
      </x:c>
      <x:c r="F7" s="83" t="n">
        <x:v>12</x:v>
      </x:c>
    </x:row>
    <x:row r="8" ht="66" customHeight="1">
      <x:c r="A8" s="83" t="str">
        <x:v>Ages 25-64 per person 65+</x:v>
      </x:c>
      <x:c r="B8" s="83" t="str">
        <x:v>2026 to 2056</x:v>
      </x:c>
      <x:c r="C8" s="83" t="str">
        <x:v>2.7 to 2.2</x:v>
      </x:c>
      <x:c r="D8" s="83" t="str">
        <x:v>Projection</x:v>
      </x:c>
      <x:c r="E8" s="83" t="str">
        <x:v>An age-support ratio is not the same as workers per beneficiary.</x:v>
      </x:c>
      <x:c r="F8" s="83" t="n">
        <x:v>12</x:v>
      </x:c>
    </x:row>
    <x:row r="9" ht="66" customHeight="1">
      <x:c r="A9" s="83" t="str">
        <x:v>Total fertility rate</x:v>
      </x:c>
      <x:c r="B9" s="83" t="str">
        <x:v>2024; 2026; 2036 onward</x:v>
      </x:c>
      <x:c r="C9" s="83" t="str">
        <x:v>1.60; 1.58; 1.53</x:v>
      </x:c>
      <x:c r="D9" s="83" t="str">
        <x:v>Estimate and projection</x:v>
      </x:c>
      <x:c r="E9" s="83" t="str">
        <x:v>A period rate, not completed family size.</x:v>
      </x:c>
      <x:c r="F9" s="83" t="n">
        <x:v>12</x:v>
      </x:c>
    </x:row>
    <x:row r="10" ht="66" customHeight="1">
      <x:c r="A10" s="83" t="str">
        <x:v>Social Security outlays</x:v>
      </x:c>
      <x:c r="B10" s="83" t="str">
        <x:v>2056</x:v>
      </x:c>
      <x:c r="C10" s="83" t="str">
        <x:v>6.0% of GDP</x:v>
      </x:c>
      <x:c r="D10" s="83" t="str">
        <x:v>Projection</x:v>
      </x:c>
      <x:c r="E10" s="83" t="str">
        <x:v>Demography, wages, benefits and policy all affect the ratio.</x:v>
      </x:c>
      <x:c r="F10" s="83" t="n">
        <x:v>34</x:v>
      </x:c>
    </x:row>
    <x:row r="11" ht="66" customHeight="1">
      <x:c r="A11" s="83" t="str">
        <x:v>Medicare outlays</x:v>
      </x:c>
      <x:c r="B11" s="83" t="str">
        <x:v>2056</x:v>
      </x:c>
      <x:c r="C11" s="83" t="str">
        <x:v>5.5% of GDP</x:v>
      </x:c>
      <x:c r="D11" s="83" t="str">
        <x:v>Projection</x:v>
      </x:c>
      <x:c r="E11" s="83" t="str">
        <x:v>Population aging and health costs both matter.</x:v>
      </x:c>
      <x:c r="F11" s="83" t="n">
        <x:v>34</x:v>
      </x:c>
    </x:row>
  </x:sheetData>
  <x:mergeCells>
    <x:mergeCell ref="A1:F1"/>
    <x:mergeCell ref="A2:F2"/>
  </x:mergeCells>
  <x:pageMargins left="0.7" right="0.7" top="0.75" bottom="0.75" header="0.3" footer="0.3"/>
</x:worksheet>
</file>

<file path=xl/worksheets/sheet25.xml><?xml version="1.0" encoding="utf-8"?>
<x:worksheet xmlns:x="http://schemas.openxmlformats.org/spreadsheetml/2006/main">
  <x:sheetViews>
    <x:sheetView showGridLines="0" workbookViewId="0"/>
  </x:sheetViews>
  <x:sheetFormatPr defaultRowHeight="15"/>
  <x:cols>
    <x:col min="1" max="1" width="31" hidden="0" customWidth="1"/>
    <x:col min="2" max="2" width="61" hidden="0" customWidth="1"/>
    <x:col min="3" max="3" width="61" hidden="0" customWidth="1"/>
    <x:col min="4" max="4" width="61" hidden="0" customWidth="1"/>
  </x:cols>
  <x:sheetData>
    <x:row r="1" ht="34" customHeight="1">
      <x:c r="A1" s="3" t="str">
        <x:v>When families actually face costs</x:v>
      </x:c>
      <x:c r="B1" s="3"/>
      <x:c r="C1" s="3"/>
      <x:c r="D1" s="3"/>
    </x:row>
    <x:row r="2" ht="30" customHeight="1">
      <x:c r="A2" s="7" t="str">
        <x:v>Singapore's support timing is mapped to changing household constraints. S$70,000 through age 17 is economically different from one check at birth.</x:v>
      </x:c>
      <x:c r="B2" s="7"/>
      <x:c r="C2" s="7"/>
      <x:c r="D2" s="7"/>
    </x:row>
    <x:row r="4">
      <x:c r="A4" s="14" t="str">
        <x:v>Stage</x:v>
      </x:c>
      <x:c r="B4" s="21" t="str">
        <x:v>Typical constraints</x:v>
      </x:c>
      <x:c r="C4" s="21" t="str">
        <x:v>Singapore support</x:v>
      </x:c>
      <x:c r="D4" s="15" t="str">
        <x:v>Policy-design question</x:v>
      </x:c>
    </x:row>
    <x:row r="5" ht="66" customHeight="1">
      <x:c r="A5" s="83" t="str">
        <x:v>Pregnancy and birth</x:v>
      </x:c>
      <x:c r="B5" s="83" t="str">
        <x:v>Medical costs, leave and income interruption</x:v>
      </x:c>
      <x:c r="C5" s="83" t="str">
        <x:v>Baby Gift, CDA grant and co-match at birth</x:v>
      </x:c>
      <x:c r="D5" s="83" t="str">
        <x:v>How much liquidity arrives when earnings may fall?</x:v>
      </x:c>
    </x:row>
    <x:row r="6" ht="66" customHeight="1">
      <x:c r="A6" s="83" t="str">
        <x:v>First year</x:v>
      </x:c>
      <x:c r="B6" s="83" t="str">
        <x:v>Leave, infant expenses and child care transition</x:v>
      </x:c>
      <x:c r="C6" s="83" t="str">
        <x:v>Baby Gift installments within the first 12 months</x:v>
      </x:c>
      <x:c r="D6" s="83" t="str">
        <x:v>Are cash, job protection and care access coordinated?</x:v>
      </x:c>
    </x:row>
    <x:row r="7" ht="66" customHeight="1">
      <x:c r="A7" s="83" t="str">
        <x:v>Ages 1-4</x:v>
      </x:c>
      <x:c r="B7" s="83" t="str">
        <x:v>Recurring child care and work-family scheduling</x:v>
      </x:c>
      <x:c r="C7" s="83" t="str">
        <x:v>S$2,000 annual Child Credit</x:v>
      </x:c>
      <x:c r="D7" s="83" t="str">
        <x:v>Can families actually find a place, not only fund one?</x:v>
      </x:c>
    </x:row>
    <x:row r="8" ht="66" customHeight="1">
      <x:c r="A8" s="83" t="str">
        <x:v>School age</x:v>
      </x:c>
      <x:c r="B8" s="83" t="str">
        <x:v>Care needs change; housing and school access remain</x:v>
      </x:c>
      <x:c r="C8" s="83" t="str">
        <x:v>S$2,000 annual Child Credit through age 16</x:v>
      </x:c>
      <x:c r="D8" s="83" t="str">
        <x:v>Does support adapt as household costs change?</x:v>
      </x:c>
    </x:row>
    <x:row r="9" ht="66" customHeight="1">
      <x:c r="A9" s="83" t="str">
        <x:v>Adolescence</x:v>
      </x:c>
      <x:c r="B9" s="83" t="str">
        <x:v>Food, transport, activities and education costs</x:v>
      </x:c>
      <x:c r="C9" s="83" t="str">
        <x:v>Annual Child Credit</x:v>
      </x:c>
      <x:c r="D9" s="83" t="str">
        <x:v>Is the benefit stable enough to plan around?</x:v>
      </x:c>
    </x:row>
    <x:row r="10" ht="66" customHeight="1">
      <x:c r="A10" s="83" t="str">
        <x:v>Postsecondary transition</x:v>
      </x:c>
      <x:c r="B10" s="83" t="str">
        <x:v>Education and training costs</x:v>
      </x:c>
      <x:c r="C10" s="83" t="str">
        <x:v>S$10,000 PSEA top-up at age 17</x:v>
      </x:c>
      <x:c r="D10" s="83" t="str">
        <x:v>Is support earmarked, flexible or conditional?</x:v>
      </x:c>
    </x:row>
  </x:sheetData>
  <x:mergeCells>
    <x:mergeCell ref="A1:D1"/>
    <x:mergeCell ref="A2:D2"/>
  </x:mergeCells>
  <x:pageMargins left="0.7" right="0.7" top="0.75" bottom="0.75" header="0.3" footer="0.3"/>
</x:worksheet>
</file>

<file path=xl/worksheets/sheet26.xml><?xml version="1.0" encoding="utf-8"?>
<x:worksheet xmlns:x="http://schemas.openxmlformats.org/spreadsheetml/2006/main">
  <x:sheetViews>
    <x:sheetView showGridLines="0" workbookViewId="0"/>
  </x:sheetViews>
  <x:sheetFormatPr defaultRowHeight="15"/>
  <x:cols>
    <x:col min="1" max="1" width="29" hidden="0" customWidth="1"/>
    <x:col min="2" max="2" width="53" hidden="0" customWidth="1"/>
    <x:col min="3" max="3" width="53" hidden="0" customWidth="1"/>
    <x:col min="4" max="4" width="53" hidden="0" customWidth="1"/>
    <x:col min="5" max="5" width="53" hidden="0" customWidth="1"/>
  </x:cols>
  <x:sheetData>
    <x:row r="1" ht="34" customHeight="1">
      <x:c r="A1" s="3" t="str">
        <x:v>Fertility and immigration operate on different clocks</x:v>
      </x:c>
      <x:c r="B1" s="3"/>
      <x:c r="C1" s="3"/>
      <x:c r="D1" s="3"/>
      <x:c r="E1" s="3"/>
    </x:row>
    <x:row r="2" ht="30" customHeight="1">
      <x:c r="A2" s="7" t="str">
        <x:v>Fertility, immigration, participation and productivity are separate descriptive levers. The table does not rank them politically.</x:v>
      </x:c>
      <x:c r="B2" s="7"/>
      <x:c r="C2" s="7"/>
      <x:c r="D2" s="7"/>
      <x:c r="E2" s="7"/>
    </x:row>
    <x:row r="4">
      <x:c r="A4" s="14" t="str">
        <x:v>Lever</x:v>
      </x:c>
      <x:c r="B4" s="21" t="str">
        <x:v>Household effect</x:v>
      </x:c>
      <x:c r="C4" s="21" t="str">
        <x:v>Workforce effect begins</x:v>
      </x:c>
      <x:c r="D4" s="21" t="str">
        <x:v>Fiscal transmission</x:v>
      </x:c>
      <x:c r="E4" s="15" t="str">
        <x:v>Major uncertainty</x:v>
      </x:c>
    </x:row>
    <x:row r="5" ht="66" customHeight="1">
      <x:c r="A5" s="83" t="str">
        <x:v>Higher fertility</x:v>
      </x:c>
      <x:c r="B5" s="83" t="str">
        <x:v>Family formation and child-related costs</x:v>
      </x:c>
      <x:c r="C5" s="83" t="str">
        <x:v>Long lag</x:v>
      </x:c>
      <x:c r="D5" s="83" t="str">
        <x:v>More future workers and later beneficiaries</x:v>
      </x:c>
      <x:c r="E5" s="83" t="str">
        <x:v>Whether policy changes completed fertility</x:v>
      </x:c>
    </x:row>
    <x:row r="6" ht="66" customHeight="1">
      <x:c r="A6" s="83" t="str">
        <x:v>Net immigration</x:v>
      </x:c>
      <x:c r="B6" s="83" t="str">
        <x:v>Population inflow and family formation</x:v>
      </x:c>
      <x:c r="C6" s="83" t="str">
        <x:v>Potentially faster</x:v>
      </x:c>
      <x:c r="D6" s="83" t="str">
        <x:v>Workers and payroll taxes plus future beneficiaries</x:v>
      </x:c>
      <x:c r="E6" s="83" t="str">
        <x:v>Age, skills, employment and policy</x:v>
      </x:c>
    </x:row>
    <x:row r="7" ht="66" customHeight="1">
      <x:c r="A7" s="83" t="str">
        <x:v>Labor-force participation</x:v>
      </x:c>
      <x:c r="B7" s="83" t="str">
        <x:v>More existing residents in paid work</x:v>
      </x:c>
      <x:c r="C7" s="83" t="str">
        <x:v>Relatively fast</x:v>
      </x:c>
      <x:c r="D7" s="83" t="str">
        <x:v>More taxable earnings</x:v>
      </x:c>
      <x:c r="E7" s="83" t="str">
        <x:v>Jobs, care constraints and participation response</x:v>
      </x:c>
    </x:row>
    <x:row r="8" ht="66" customHeight="1">
      <x:c r="A8" s="83" t="str">
        <x:v>Productivity and wages</x:v>
      </x:c>
      <x:c r="B8" s="83" t="str">
        <x:v>Potentially higher income per worker</x:v>
      </x:c>
      <x:c r="C8" s="83" t="str">
        <x:v>Continuous</x:v>
      </x:c>
      <x:c r="D8" s="83" t="str">
        <x:v>Output, wages and revenue per worker</x:v>
      </x:c>
      <x:c r="E8" s="83" t="str">
        <x:v>Long-run growth and distribution</x:v>
      </x:c>
    </x:row>
  </x:sheetData>
  <x:mergeCells>
    <x:mergeCell ref="A1:E1"/>
    <x:mergeCell ref="A2:E2"/>
  </x:mergeCells>
  <x:pageMargins left="0.7" right="0.7" top="0.75" bottom="0.75" header="0.3" footer="0.3"/>
</x:worksheet>
</file>

<file path=xl/worksheets/sheet27.xml><?xml version="1.0" encoding="utf-8"?>
<x:worksheet xmlns:x="http://schemas.openxmlformats.org/spreadsheetml/2006/main">
  <x:sheetViews>
    <x:sheetView showGridLines="0" workbookViewId="0"/>
  </x:sheetViews>
  <x:sheetFormatPr defaultRowHeight="15"/>
  <x:cols>
    <x:col min="1" max="1" width="29" hidden="0" customWidth="1"/>
    <x:col min="2" max="2" width="115" hidden="0" customWidth="1"/>
  </x:cols>
  <x:sheetData>
    <x:row r="1" ht="34" customHeight="1">
      <x:c r="A1" s="3" t="str">
        <x:v>Methodology summary</x:v>
      </x:c>
      <x:c r="B1" s="3"/>
    </x:row>
    <x:row r="2" ht="30" customHeight="1">
      <x:c r="A2" s="7" t="str">
        <x:v>The public methodology PDF and machine-readable methods contain the complete definitions, formulas, source hierarchy and limitations.</x:v>
      </x:c>
      <x:c r="B2" s="7"/>
    </x:row>
    <x:row r="4">
      <x:c r="A4" s="14" t="str">
        <x:v>Topic</x:v>
      </x:c>
      <x:c r="B4" s="15" t="str">
        <x:v>Method or limitation</x:v>
      </x:c>
    </x:row>
    <x:row r="5" ht="66" customHeight="1">
      <x:c r="A5" s="83" t="str">
        <x:v>Pew survey</x:v>
      </x:c>
      <x:c r="B5" s="83" t="str">
        <x:v>Defined subgroup only; n=770; +/-5.3 percentage points; multiple responses allowed; no national causal decomposition.</x:v>
      </x:c>
    </x:row>
    <x:row r="6" ht="66" customHeight="1">
      <x:c r="A6" s="83" t="str">
        <x:v>OECD synthesis</x:v>
      </x:c>
      <x:c r="B6" s="83" t="str">
        <x:v>Cross-country evidence is heterogeneous and bounded to policy objective and setting.</x:v>
      </x:c>
    </x:row>
    <x:row r="7" ht="66" customHeight="1">
      <x:c r="A7" s="83" t="str">
        <x:v>International cases</x:v>
      </x:c>
      <x:c r="B7" s="83" t="str">
        <x:v>Selected for distinct lessons; raw before-and-after comparisons are not causal evidence.</x:v>
      </x:c>
    </x:row>
    <x:row r="8" ht="66" customHeight="1">
      <x:c r="A8" s="83" t="str">
        <x:v>SSA sensitivity</x:v>
      </x:c>
      <x:c r="B8" s="83" t="str">
        <x:v>Official balances copied exactly; percentages of taxable payroll; no FinanceFirst dollar conversion.</x:v>
      </x:c>
    </x:row>
    <x:row r="9" ht="66" customHeight="1">
      <x:c r="A9" s="83" t="str">
        <x:v>National fertility</x:v>
      </x:c>
      <x:c r="B9" s="83" t="str">
        <x:v>CDC final GFR and TFR are period measures. Provisional 2025 GFR remains labeled and has no invented TFR.</x:v>
      </x:c>
    </x:row>
    <x:row r="10" ht="66" customHeight="1">
      <x:c r="A10" s="83" t="str">
        <x:v>Childlessness</x:v>
      </x:c>
      <x:c r="B10" s="83" t="str">
        <x:v>Age-specific Census estimates are cross-sectional; childlessness at younger ages is not permanent childlessness.</x:v>
      </x:c>
    </x:row>
    <x:row r="11" ht="66" customHeight="1">
      <x:c r="A11" s="83" t="str">
        <x:v>State data</x:v>
      </x:c>
      <x:c r="B11" s="83" t="str">
        <x:v>Separate medians and periods; missing values retained; national CPI translations are context only; no composite rank.</x:v>
      </x:c>
    </x:row>
    <x:row r="12" ht="66" customHeight="1">
      <x:c r="A12" s="83" t="str">
        <x:v>Policy costs</x:v>
      </x:c>
      <x:c r="B12" s="83" t="str">
        <x:v>Gross universal baseline remains separate from optional eligibility, take-up, administration and indexation inputs.</x:v>
      </x:c>
    </x:row>
    <x:row r="13" ht="66" customHeight="1">
      <x:c r="A13" s="83" t="str">
        <x:v>Causal standard</x:v>
      </x:c>
      <x:c r="B13" s="83" t="str">
        <x:v>Only credible causal or quasi-causal designs support causal wording, bounded to the studied population and policy.</x:v>
      </x:c>
    </x:row>
    <x:row r="14" ht="66" customHeight="1">
      <x:c r="A14" s="83" t="str">
        <x:v>External review</x:v>
      </x:c>
      <x:c r="B14" s="83" t="str">
        <x:v>No external approval is claimed from a demographer, economist, actuary, attorney or policy official.</x:v>
      </x:c>
    </x:row>
  </x:sheetData>
  <x:mergeCells>
    <x:mergeCell ref="A1:B1"/>
    <x:mergeCell ref="A2:B2"/>
  </x:mergeCells>
  <x:pageMargins left="0.7" right="0.7" top="0.75" bottom="0.75" header="0.3" footer="0.3"/>
</x:worksheet>
</file>

<file path=xl/worksheets/sheet28.xml><?xml version="1.0" encoding="utf-8"?>
<x:worksheet xmlns:x="http://schemas.openxmlformats.org/spreadsheetml/2006/main">
  <x:sheetViews>
    <x:sheetView showGridLines="0" workbookViewId="0"/>
  </x:sheetViews>
  <x:sheetFormatPr defaultRowHeight="15"/>
  <x:cols>
    <x:col min="1" max="1" width="16" hidden="0" customWidth="1"/>
    <x:col min="2" max="2" width="20" hidden="0" customWidth="1"/>
    <x:col min="3" max="3" width="25" hidden="0" customWidth="1"/>
    <x:col min="4" max="4" width="115" hidden="0" customWidth="1"/>
  </x:cols>
  <x:sheetData>
    <x:row r="1" ht="34" customHeight="1">
      <x:c r="A1" s="3" t="str">
        <x:v>Revision log</x:v>
      </x:c>
      <x:c r="B1" s="3"/>
      <x:c r="C1" s="3"/>
      <x:c r="D1" s="3"/>
    </x:row>
    <x:row r="2" ht="30" customHeight="1">
      <x:c r="A2" s="7" t="str">
        <x:v>Version 2.0 changes the canonical URL while preserving the original publication timestamp. All dependent artifacts are regenerated.</x:v>
      </x:c>
      <x:c r="B2" s="7"/>
      <x:c r="C2" s="7"/>
      <x:c r="D2" s="7"/>
    </x:row>
    <x:row r="4">
      <x:c r="A4" s="14" t="str">
        <x:v>Version</x:v>
      </x:c>
      <x:c r="B4" s="21" t="str">
        <x:v>Release date</x:v>
      </x:c>
      <x:c r="C4" s="21" t="str">
        <x:v>Status</x:v>
      </x:c>
      <x:c r="D4" s="15" t="str">
        <x:v>Material changes</x:v>
      </x:c>
    </x:row>
    <x:row r="5" ht="66" customHeight="1">
      <x:c r="A5" s="83" t="str">
        <x:v>1.0</x:v>
      </x:c>
      <x:c r="B5" s="83" t="str">
        <x:v>2026-09-01</x:v>
      </x:c>
      <x:c r="C5" s="83" t="str">
        <x:v>Original publication</x:v>
      </x:c>
      <x:c r="D5" s="83" t="str">
        <x:v>Singapore reconstruction, U.S. scenarios, 50-state dashboard, calculator, evidence matrix, demographic clock, downloads and reproducibility package.</x:v>
      </x:c>
    </x:row>
    <x:row r="6" ht="66" customHeight="1">
      <x:c r="A6" s="83" t="str">
        <x:v>1.1</x:v>
      </x:c>
      <x:c r="B6" s="83" t="str">
        <x:v>2026-09-02</x:v>
      </x:c>
      <x:c r="C6" s="83" t="str">
        <x:v>Research enhancement</x:v>
      </x:c>
      <x:c r="D6" s="83" t="str">
        <x:v>Added Pew and OECD evidence, international cases, state GFR change and benchmark, Trustees fertility and immigration sensitivities, enhanced calculator, charts, schema and synchronized downloads.</x:v>
      </x:c>
    </x:row>
    <x:row r="7" ht="66" customHeight="1">
      <x:c r="A7" s="83" t="str">
        <x:v>2.0</x:v>
      </x:c>
      <x:c r="B7" s="83" t="str">
        <x:v>2026-09-02</x:v>
      </x:c>
      <x:c r="C7" s="83" t="str">
        <x:v>U.S.-first editorial rehaul</x:v>
      </x:c>
      <x:c r="D7" s="83" t="str">
        <x:v>New canonical title and URL; added long-run fertility, first-birth timing, childlessness, birth order, BLS CPI context, study registry, Medicare and synchronized v2 packages.</x:v>
      </x:c>
    </x:row>
  </x:sheetData>
  <x:mergeCells>
    <x:mergeCell ref="A1:D1"/>
    <x:mergeCell ref="A2:D2"/>
  </x:mergeCells>
  <x:pageMargins left="0.7" right="0.7" top="0.75" bottom="0.75" header="0.3" footer="0.3"/>
</x:worksheet>
</file>

<file path=xl/worksheets/sheet29.xml><?xml version="1.0" encoding="utf-8"?>
<x:worksheet xmlns:x="http://schemas.openxmlformats.org/spreadsheetml/2006/main">
  <x:sheetViews>
    <x:sheetView showGridLines="0" workbookViewId="0"/>
  </x:sheetViews>
  <x:sheetFormatPr defaultRowHeight="15"/>
  <x:cols>
    <x:col min="1" max="1" width="44" hidden="0" customWidth="1"/>
    <x:col min="2" max="2" width="16" hidden="0" customWidth="1"/>
    <x:col min="3" max="3" width="42" hidden="0" customWidth="1"/>
    <x:col min="4" max="4" width="42" hidden="0" customWidth="1"/>
  </x:cols>
  <x:sheetData>
    <x:row r="1" ht="34" customHeight="1">
      <x:c r="A1" s="3" t="str">
        <x:v>Quality checks</x:v>
      </x:c>
      <x:c r="B1" s="3"/>
      <x:c r="C1" s="3"/>
      <x:c r="D1" s="3"/>
    </x:row>
    <x:row r="2" ht="30" customHeight="1">
      <x:c r="A2" s="7" t="str">
        <x:v>Automated checks support reproducibility. They are not an external policy, demographic, legal or actuarial review.</x:v>
      </x:c>
      <x:c r="B2" s="7"/>
      <x:c r="C2" s="7"/>
      <x:c r="D2" s="7"/>
    </x:row>
    <x:row r="4">
      <x:c r="A4" s="14" t="str">
        <x:v>Check</x:v>
      </x:c>
      <x:c r="B4" s="21" t="str">
        <x:v>Status</x:v>
      </x:c>
      <x:c r="C4" s="21" t="str">
        <x:v>Observed</x:v>
      </x:c>
      <x:c r="D4" s="15" t="str">
        <x:v>Expected</x:v>
      </x:c>
    </x:row>
    <x:row r="5" ht="48" customHeight="1">
      <x:c r="A5" s="83" t="str">
        <x:v>State rows</x:v>
      </x:c>
      <x:c r="B5" s="83" t="str">
        <x:v>PASS</x:v>
      </x:c>
      <x:c r="C5" s="83" t="n">
        <x:v>50</x:v>
      </x:c>
      <x:c r="D5" s="83" t="n">
        <x:v>50</x:v>
      </x:c>
    </x:row>
    <x:row r="6" ht="48" customHeight="1">
      <x:c r="A6" s="83" t="str">
        <x:v>No composite state score</x:v>
      </x:c>
      <x:c r="B6" s="83" t="str">
        <x:v>PASS</x:v>
      </x:c>
      <x:c r="C6" s="83" t="str">
        <x:v>All blank</x:v>
      </x:c>
      <x:c r="D6" s="83" t="str">
        <x:v>All blank</x:v>
      </x:c>
    </x:row>
    <x:row r="7" ht="48" customHeight="1">
      <x:c r="A7" s="83" t="str">
        <x:v>Missing child care values retained</x:v>
      </x:c>
      <x:c r="B7" s="83" t="str">
        <x:v>PASS</x:v>
      </x:c>
      <x:c r="C7" s="83" t="str">
        <x:v>Indiana, New Mexico</x:v>
      </x:c>
      <x:c r="D7" s="83" t="str">
        <x:v>Indiana, New Mexico</x:v>
      </x:c>
    </x:row>
    <x:row r="8" ht="48" customHeight="1">
      <x:c r="A8" s="83" t="str">
        <x:v>Scenario birth count consistent</x:v>
      </x:c>
      <x:c r="B8" s="83" t="str">
        <x:v>PASS</x:v>
      </x:c>
      <x:c r="C8" s="83" t="n">
        <x:v>3606400</x:v>
      </x:c>
      <x:c r="D8" s="83" t="n">
        <x:v>3606400</x:v>
      </x:c>
    </x:row>
    <x:row r="9" ht="48" customHeight="1">
      <x:c r="A9" s="83" t="str">
        <x:v>Singapore new package sums to S$62,000</x:v>
      </x:c>
      <x:c r="B9" s="83" t="str">
        <x:v>PASS</x:v>
      </x:c>
      <x:c r="C9" s="83" t="n">
        <x:v>62000</x:v>
      </x:c>
      <x:c r="D9" s="83" t="n">
        <x:v>62000</x:v>
      </x:c>
    </x:row>
    <x:row r="10" ht="48" customHeight="1">
      <x:c r="A10" s="83" t="str">
        <x:v>Source count</x:v>
      </x:c>
      <x:c r="B10" s="83" t="str">
        <x:v>PASS</x:v>
      </x:c>
      <x:c r="C10" s="83" t="n">
        <x:v>42</x:v>
      </x:c>
      <x:c r="D10" s="83" t="str">
        <x:v>&gt;=20</x:v>
      </x:c>
    </x:row>
    <x:row r="11" ht="48" customHeight="1">
      <x:c r="A11" s="83" t="str">
        <x:v>Currency rate</x:v>
      </x:c>
      <x:c r="B11" s="83" t="str">
        <x:v>PASS</x:v>
      </x:c>
      <x:c r="C11" s="83" t="n">
        <x:v>1.2744</x:v>
      </x:c>
      <x:c r="D11" s="83" t="n">
        <x:v>1.2744</x:v>
      </x:c>
    </x:row>
    <x:row r="12" ht="48" customHeight="1">
      <x:c r="A12" s="83" t="str">
        <x:v>Pew subgroup and multiple response flag</x:v>
      </x:c>
      <x:c r="B12" s="83" t="str">
        <x:v>PASS</x:v>
      </x:c>
      <x:c r="C12" s="83" t="str">
        <x:v>n=770; multiple responses</x:v>
      </x:c>
      <x:c r="D12" s="83" t="str">
        <x:v>n=770; multiple responses</x:v>
      </x:c>
    </x:row>
    <x:row r="13" ht="48" customHeight="1">
      <x:c r="A13" s="83" t="str">
        <x:v>SSA fertility values exact</x:v>
      </x:c>
      <x:c r="B13" s="83" t="str">
        <x:v>PASS</x:v>
      </x:c>
      <x:c r="C13" s="83" t="str">
        <x:v>-5.23, -4.42, -3.67</x:v>
      </x:c>
      <x:c r="D13" s="83" t="str">
        <x:v>-5.23, -4.42, -3.67</x:v>
      </x:c>
    </x:row>
    <x:row r="14" ht="48" customHeight="1">
      <x:c r="A14" s="83" t="str">
        <x:v>SSA immigration values exact</x:v>
      </x:c>
      <x:c r="B14" s="83" t="str">
        <x:v>PASS</x:v>
      </x:c>
      <x:c r="C14" s="83" t="str">
        <x:v>-4.86, -4.42, -4</x:v>
      </x:c>
      <x:c r="D14" s="83" t="str">
        <x:v>-4.86, -4.42, -4.00</x:v>
      </x:c>
    </x:row>
    <x:row r="15" ht="48" customHeight="1">
      <x:c r="A15" s="83" t="str">
        <x:v>Trustees depletion year retained</x:v>
      </x:c>
      <x:c r="B15" s="83" t="str">
        <x:v>PASS</x:v>
      </x:c>
      <x:c r="C15" s="83" t="str">
        <x:v>All 2034</x:v>
      </x:c>
      <x:c r="D15" s="83" t="str">
        <x:v>All 2034</x:v>
      </x:c>
    </x:row>
    <x:row r="16" ht="48" customHeight="1">
      <x:c r="A16" s="83" t="str">
        <x:v>State GFR trend complete</x:v>
      </x:c>
      <x:c r="B16" s="83" t="str">
        <x:v>PASS</x:v>
      </x:c>
      <x:c r="C16" s="83" t="n">
        <x:v>50</x:v>
      </x:c>
      <x:c r="D16" s="83" t="n">
        <x:v>50</x:v>
      </x:c>
    </x:row>
    <x:row r="17" ht="48" customHeight="1">
      <x:c r="A17" s="83" t="str">
        <x:v>National fertility series</x:v>
      </x:c>
      <x:c r="B17" s="83" t="str">
        <x:v>PASS</x:v>
      </x:c>
      <x:c r="C17" s="83" t="n">
        <x:v>36</x:v>
      </x:c>
      <x:c r="D17" s="83" t="n">
        <x:v>36</x:v>
      </x:c>
    </x:row>
    <x:row r="18" ht="48" customHeight="1">
      <x:c r="A18" s="83" t="str">
        <x:v>Final 2024 TFR exact</x:v>
      </x:c>
      <x:c r="B18" s="83" t="str">
        <x:v>PASS</x:v>
      </x:c>
      <x:c r="C18" s="83" t="n">
        <x:v>1.5995</x:v>
      </x:c>
      <x:c r="D18" s="83" t="n">
        <x:v>1.5995</x:v>
      </x:c>
    </x:row>
    <x:row r="19" ht="48" customHeight="1">
      <x:c r="A19" s="83" t="str">
        <x:v>Birth order sums to final births</x:v>
      </x:c>
      <x:c r="B19" s="83" t="str">
        <x:v>PASS</x:v>
      </x:c>
      <x:c r="C19" s="83" t="n">
        <x:v>3628934</x:v>
      </x:c>
      <x:c r="D19" s="83" t="n">
        <x:v>3628934</x:v>
      </x:c>
    </x:row>
    <x:row r="20" ht="48" customHeight="1">
      <x:c r="A20" s="83" t="str">
        <x:v>CPI context preserves missing values</x:v>
      </x:c>
      <x:c r="B20" s="83" t="str">
        <x:v>PASS</x:v>
      </x:c>
      <x:c r="C20" s="83" t="str">
        <x:v>Missingness aligned</x:v>
      </x:c>
      <x:c r="D20" s="83" t="str">
        <x:v>Missingness aligned</x:v>
      </x:c>
    </x:row>
    <x:row r="23" ht="58" customHeight="1">
      <x:c r="A23" s="36" t="str">
        <x:v>Review status: no external approval is claimed from a demographer, economist, actuary, attorney, policy official or Singapore government representative. Source-linked evidence and deterministic arithmetic were reviewed internally for publication.</x:v>
      </x:c>
      <x:c r="B23" s="36"/>
      <x:c r="C23" s="36"/>
      <x:c r="D23" s="36"/>
    </x:row>
  </x:sheetData>
  <x:mergeCells>
    <x:mergeCell ref="A1:D1"/>
    <x:mergeCell ref="A2:D2"/>
    <x:mergeCell ref="A23:D23"/>
  </x:mergeCells>
  <x:pageMargins left="0.7" right="0.7" top="0.75" bottom="0.75" header="0.3" footer="0.3"/>
</x:worksheet>
</file>